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30" windowWidth="8250" windowHeight="5085"/>
  </bookViews>
  <sheets>
    <sheet name="TPH-B Ratios Unsorted" sheetId="4" r:id="rId1"/>
    <sheet name="TPH-B Ratios Sorted" sheetId="1" r:id="rId2"/>
    <sheet name="TPH-B Summary Stats" sheetId="3" r:id="rId3"/>
    <sheet name="Carbon Range Data" sheetId="2" r:id="rId4"/>
    <sheet name="Carbon Range Summary Stats" sheetId="5" r:id="rId5"/>
  </sheets>
  <definedNames>
    <definedName name="_xlnm.Print_Area" localSheetId="3">'Carbon Range Data'!$B$2:$G$144</definedName>
    <definedName name="_xlnm.Print_Area" localSheetId="4">'Carbon Range Summary Stats'!$B$2:$D$13</definedName>
    <definedName name="_xlnm.Print_Area" localSheetId="0">'TPH-B Ratios Unsorted'!$B$2:$I$368</definedName>
    <definedName name="_xlnm.Print_Area" localSheetId="2">'TPH-B Summary Stats'!$B$2:$G$33</definedName>
    <definedName name="_xlnm.Print_Titles" localSheetId="3">'Carbon Range Data'!$2:$4</definedName>
    <definedName name="_xlnm.Print_Titles" localSheetId="1">'TPH-B Ratios Sorted'!$2:$4</definedName>
    <definedName name="_xlnm.Print_Titles" localSheetId="0">'TPH-B Ratios Unsorted'!$2:$4</definedName>
  </definedNames>
  <calcPr calcId="125725"/>
</workbook>
</file>

<file path=xl/calcChain.xml><?xml version="1.0" encoding="utf-8"?>
<calcChain xmlns="http://schemas.openxmlformats.org/spreadsheetml/2006/main">
  <c r="C6" i="5"/>
  <c r="C7"/>
  <c r="C5"/>
  <c r="H179" i="2"/>
  <c r="G178"/>
  <c r="G177"/>
  <c r="G176"/>
  <c r="G179" s="1"/>
  <c r="H174"/>
  <c r="G173"/>
  <c r="G172"/>
  <c r="G171"/>
  <c r="G174" s="1"/>
  <c r="H169"/>
  <c r="G168"/>
  <c r="G167"/>
  <c r="G166"/>
  <c r="G169" s="1"/>
  <c r="H164"/>
  <c r="G163"/>
  <c r="G162"/>
  <c r="G161"/>
  <c r="G164" s="1"/>
  <c r="H159"/>
  <c r="G158"/>
  <c r="G157"/>
  <c r="G156"/>
  <c r="G159" s="1"/>
  <c r="H154"/>
  <c r="G153"/>
  <c r="G152"/>
  <c r="G151"/>
  <c r="G154" s="1"/>
  <c r="H149"/>
  <c r="G148"/>
  <c r="G147"/>
  <c r="G146"/>
  <c r="G149" s="1"/>
  <c r="H144"/>
  <c r="G143"/>
  <c r="G142"/>
  <c r="G141"/>
  <c r="G144" s="1"/>
  <c r="H139"/>
  <c r="G138"/>
  <c r="G137"/>
  <c r="G136"/>
  <c r="G139" s="1"/>
  <c r="H134"/>
  <c r="G133"/>
  <c r="G132"/>
  <c r="G131"/>
  <c r="G134" s="1"/>
  <c r="H129"/>
  <c r="G128"/>
  <c r="G127"/>
  <c r="G126"/>
  <c r="G129" s="1"/>
  <c r="H124"/>
  <c r="G123"/>
  <c r="G122"/>
  <c r="G121"/>
  <c r="G124" s="1"/>
  <c r="H119"/>
  <c r="G118"/>
  <c r="G117"/>
  <c r="G116"/>
  <c r="G119" s="1"/>
  <c r="H114"/>
  <c r="G113"/>
  <c r="G112"/>
  <c r="G111"/>
  <c r="G114" s="1"/>
  <c r="H109"/>
  <c r="G108"/>
  <c r="G107"/>
  <c r="G106"/>
  <c r="G109" s="1"/>
  <c r="H104"/>
  <c r="G103"/>
  <c r="G102"/>
  <c r="G101"/>
  <c r="G104" s="1"/>
  <c r="H99"/>
  <c r="G98"/>
  <c r="G97"/>
  <c r="G96"/>
  <c r="G99" s="1"/>
  <c r="H94"/>
  <c r="G93"/>
  <c r="G92"/>
  <c r="G91"/>
  <c r="G94" s="1"/>
  <c r="H89"/>
  <c r="G88"/>
  <c r="G87"/>
  <c r="G86"/>
  <c r="G89" s="1"/>
  <c r="H84"/>
  <c r="G83"/>
  <c r="G82"/>
  <c r="G81"/>
  <c r="G84" s="1"/>
  <c r="H79"/>
  <c r="G78"/>
  <c r="G77"/>
  <c r="G76"/>
  <c r="G79" s="1"/>
  <c r="H74"/>
  <c r="G73"/>
  <c r="G72"/>
  <c r="G71"/>
  <c r="G74" s="1"/>
  <c r="H69"/>
  <c r="G68"/>
  <c r="G67"/>
  <c r="G66"/>
  <c r="G69" s="1"/>
  <c r="H64"/>
  <c r="G63"/>
  <c r="G62"/>
  <c r="G61"/>
  <c r="G64" s="1"/>
  <c r="H59"/>
  <c r="G58"/>
  <c r="G57"/>
  <c r="G56"/>
  <c r="G59" s="1"/>
  <c r="H54"/>
  <c r="G53"/>
  <c r="G52"/>
  <c r="G51"/>
  <c r="G54" s="1"/>
  <c r="H49"/>
  <c r="G48"/>
  <c r="G47"/>
  <c r="G46"/>
  <c r="G49" s="1"/>
  <c r="H44"/>
  <c r="G43"/>
  <c r="G42"/>
  <c r="G41"/>
  <c r="G44" s="1"/>
  <c r="H39"/>
  <c r="G38"/>
  <c r="G37"/>
  <c r="G36"/>
  <c r="G39" s="1"/>
  <c r="H34"/>
  <c r="G33"/>
  <c r="G32"/>
  <c r="G31"/>
  <c r="G34" s="1"/>
  <c r="H29"/>
  <c r="G28"/>
  <c r="G27"/>
  <c r="G26"/>
  <c r="G29" s="1"/>
  <c r="H24"/>
  <c r="G23"/>
  <c r="G22"/>
  <c r="G21"/>
  <c r="G24" s="1"/>
  <c r="H19"/>
  <c r="G18"/>
  <c r="G17"/>
  <c r="G16"/>
  <c r="G19" s="1"/>
  <c r="H14"/>
  <c r="G13"/>
  <c r="G12"/>
  <c r="G11"/>
  <c r="G14" s="1"/>
  <c r="B10"/>
  <c r="B15" s="1"/>
  <c r="B20" s="1"/>
  <c r="B25" s="1"/>
  <c r="B30" s="1"/>
  <c r="B35" s="1"/>
  <c r="B40" s="1"/>
  <c r="B45" s="1"/>
  <c r="B50" s="1"/>
  <c r="B55" s="1"/>
  <c r="B60" s="1"/>
  <c r="B65" s="1"/>
  <c r="B70" s="1"/>
  <c r="B75" s="1"/>
  <c r="B80" s="1"/>
  <c r="B85" s="1"/>
  <c r="B90" s="1"/>
  <c r="B95" s="1"/>
  <c r="B100" s="1"/>
  <c r="B105" s="1"/>
  <c r="B110" s="1"/>
  <c r="B115" s="1"/>
  <c r="B120" s="1"/>
  <c r="B125" s="1"/>
  <c r="B130" s="1"/>
  <c r="B135" s="1"/>
  <c r="B140" s="1"/>
  <c r="B145" s="1"/>
  <c r="B150" s="1"/>
  <c r="B155" s="1"/>
  <c r="B160" s="1"/>
  <c r="B165" s="1"/>
  <c r="B170" s="1"/>
  <c r="B175" s="1"/>
  <c r="H9"/>
  <c r="G8"/>
  <c r="G7"/>
  <c r="G9" s="1"/>
  <c r="G6"/>
  <c r="C13" i="5" l="1"/>
  <c r="D8"/>
  <c r="I368" i="4"/>
  <c r="I367"/>
  <c r="I366"/>
  <c r="I365"/>
  <c r="I364"/>
  <c r="I363"/>
  <c r="I362"/>
  <c r="I361"/>
  <c r="I360"/>
  <c r="I359"/>
  <c r="I358"/>
  <c r="I357"/>
  <c r="I356"/>
  <c r="I355"/>
  <c r="I354"/>
  <c r="I353"/>
  <c r="I352"/>
  <c r="I351"/>
  <c r="I350"/>
  <c r="I349"/>
  <c r="I348"/>
  <c r="I347"/>
  <c r="I346"/>
  <c r="I345"/>
  <c r="I344"/>
  <c r="I343"/>
  <c r="I342"/>
  <c r="I341"/>
  <c r="I340"/>
  <c r="I339"/>
  <c r="I338"/>
  <c r="I337"/>
  <c r="I336"/>
  <c r="I335"/>
  <c r="I334"/>
  <c r="I333"/>
  <c r="I332"/>
  <c r="I331"/>
  <c r="I330"/>
  <c r="I329"/>
  <c r="I328"/>
  <c r="I327"/>
  <c r="I326"/>
  <c r="I325"/>
  <c r="I324"/>
  <c r="I323"/>
  <c r="I322"/>
  <c r="I321"/>
  <c r="I320"/>
  <c r="I319"/>
  <c r="I318"/>
  <c r="I317"/>
  <c r="I316"/>
  <c r="I315"/>
  <c r="I314"/>
  <c r="I313"/>
  <c r="I312"/>
  <c r="I311"/>
  <c r="I310"/>
  <c r="I309"/>
  <c r="I308"/>
  <c r="I307"/>
  <c r="I306"/>
  <c r="I305"/>
  <c r="I304"/>
  <c r="I303"/>
  <c r="I302"/>
  <c r="I301"/>
  <c r="I300"/>
  <c r="I299"/>
  <c r="I298"/>
  <c r="I297"/>
  <c r="I296"/>
  <c r="I295"/>
  <c r="I294"/>
  <c r="I293"/>
  <c r="I292"/>
  <c r="I291"/>
  <c r="I290"/>
  <c r="I289"/>
  <c r="I288"/>
  <c r="I287"/>
  <c r="I286"/>
  <c r="I285"/>
  <c r="I284"/>
  <c r="I283"/>
  <c r="I282"/>
  <c r="I281"/>
  <c r="I280"/>
  <c r="I279"/>
  <c r="I278"/>
  <c r="I277"/>
  <c r="I276"/>
  <c r="I275"/>
  <c r="I274"/>
  <c r="I273"/>
  <c r="I272"/>
  <c r="I271"/>
  <c r="I270"/>
  <c r="I269"/>
  <c r="I268"/>
  <c r="I267"/>
  <c r="I266"/>
  <c r="I265"/>
  <c r="I264"/>
  <c r="I263"/>
  <c r="I262"/>
  <c r="I261"/>
  <c r="I260"/>
  <c r="I259"/>
  <c r="I258"/>
  <c r="I257"/>
  <c r="I256"/>
  <c r="I255"/>
  <c r="I254"/>
  <c r="I253"/>
  <c r="I252"/>
  <c r="I251"/>
  <c r="I250"/>
  <c r="I249"/>
  <c r="I248"/>
  <c r="I247"/>
  <c r="I246"/>
  <c r="I245"/>
  <c r="I244"/>
  <c r="I243"/>
  <c r="I242"/>
  <c r="I241"/>
  <c r="I240"/>
  <c r="I239"/>
  <c r="I238"/>
  <c r="I237"/>
  <c r="I236"/>
  <c r="I235"/>
  <c r="I234"/>
  <c r="I233"/>
  <c r="I232"/>
  <c r="I231"/>
  <c r="I230"/>
  <c r="I229"/>
  <c r="I228"/>
  <c r="I227"/>
  <c r="I226"/>
  <c r="I225"/>
  <c r="I224"/>
  <c r="I223"/>
  <c r="I222"/>
  <c r="I221"/>
  <c r="I220"/>
  <c r="I219"/>
  <c r="I218"/>
  <c r="I217"/>
  <c r="I216"/>
  <c r="I215"/>
  <c r="I214"/>
  <c r="I213"/>
  <c r="I212"/>
  <c r="I211"/>
  <c r="I210"/>
  <c r="I209"/>
  <c r="I208"/>
  <c r="I207"/>
  <c r="I206"/>
  <c r="I205"/>
  <c r="I204"/>
  <c r="I203"/>
  <c r="I202"/>
  <c r="I201"/>
  <c r="I200"/>
  <c r="I199"/>
  <c r="I198"/>
  <c r="I197"/>
  <c r="I196"/>
  <c r="I195"/>
  <c r="I194"/>
  <c r="I193"/>
  <c r="I192"/>
  <c r="I191"/>
  <c r="I190"/>
  <c r="I189"/>
  <c r="I188"/>
  <c r="I187"/>
  <c r="I186"/>
  <c r="I185"/>
  <c r="I184"/>
  <c r="I183"/>
  <c r="I182"/>
  <c r="I181"/>
  <c r="I180"/>
  <c r="I179"/>
  <c r="I178"/>
  <c r="I177"/>
  <c r="I176"/>
  <c r="I175"/>
  <c r="I174"/>
  <c r="I173"/>
  <c r="I172"/>
  <c r="I171"/>
  <c r="I170"/>
  <c r="I169"/>
  <c r="I168"/>
  <c r="I167"/>
  <c r="I166"/>
  <c r="I165"/>
  <c r="I164"/>
  <c r="I163"/>
  <c r="I162"/>
  <c r="I161"/>
  <c r="I160"/>
  <c r="I159"/>
  <c r="I158"/>
  <c r="I157"/>
  <c r="I156"/>
  <c r="I155"/>
  <c r="I154"/>
  <c r="I153"/>
  <c r="I152"/>
  <c r="I151"/>
  <c r="I150"/>
  <c r="I149"/>
  <c r="I148"/>
  <c r="I147"/>
  <c r="I146"/>
  <c r="I145"/>
  <c r="I144"/>
  <c r="I143"/>
  <c r="I142"/>
  <c r="I141"/>
  <c r="I140"/>
  <c r="I139"/>
  <c r="I138"/>
  <c r="I137"/>
  <c r="I136"/>
  <c r="I135"/>
  <c r="I134"/>
  <c r="I133"/>
  <c r="I132"/>
  <c r="I131"/>
  <c r="I130"/>
  <c r="I129"/>
  <c r="I128"/>
  <c r="I127"/>
  <c r="I126"/>
  <c r="I125"/>
  <c r="I124"/>
  <c r="I123"/>
  <c r="I122"/>
  <c r="I121"/>
  <c r="I120"/>
  <c r="I119"/>
  <c r="I118"/>
  <c r="I117"/>
  <c r="I116"/>
  <c r="I115"/>
  <c r="I114"/>
  <c r="I113"/>
  <c r="I112"/>
  <c r="I111"/>
  <c r="I110"/>
  <c r="I109"/>
  <c r="I108"/>
  <c r="I107"/>
  <c r="I106"/>
  <c r="I105"/>
  <c r="I104"/>
  <c r="I103"/>
  <c r="I102"/>
  <c r="I101"/>
  <c r="I100"/>
  <c r="I99"/>
  <c r="I98"/>
  <c r="I97"/>
  <c r="I96"/>
  <c r="I95"/>
  <c r="I94"/>
  <c r="I93"/>
  <c r="I92"/>
  <c r="I91"/>
  <c r="I90"/>
  <c r="I89"/>
  <c r="I88"/>
  <c r="I87"/>
  <c r="I86"/>
  <c r="I85"/>
  <c r="I84"/>
  <c r="I83"/>
  <c r="I82"/>
  <c r="I81"/>
  <c r="I80"/>
  <c r="I79"/>
  <c r="I78"/>
  <c r="I77"/>
  <c r="I76"/>
  <c r="I75"/>
  <c r="I74"/>
  <c r="I73"/>
  <c r="I72"/>
  <c r="I71"/>
  <c r="I70"/>
  <c r="I69"/>
  <c r="I68"/>
  <c r="I67"/>
  <c r="I66"/>
  <c r="I65"/>
  <c r="I64"/>
  <c r="I63"/>
  <c r="I62"/>
  <c r="I61"/>
  <c r="I60"/>
  <c r="I59"/>
  <c r="I58"/>
  <c r="I57"/>
  <c r="I56"/>
  <c r="I55"/>
  <c r="I54"/>
  <c r="I53"/>
  <c r="I52"/>
  <c r="I51"/>
  <c r="I50"/>
  <c r="I49"/>
  <c r="I48"/>
  <c r="I47"/>
  <c r="I46"/>
  <c r="I45"/>
  <c r="I44"/>
  <c r="I43"/>
  <c r="I42"/>
  <c r="I41"/>
  <c r="I40"/>
  <c r="I39"/>
  <c r="I38"/>
  <c r="I37"/>
  <c r="I36"/>
  <c r="I35"/>
  <c r="I34"/>
  <c r="I33"/>
  <c r="I32"/>
  <c r="I31"/>
  <c r="I30"/>
  <c r="I29"/>
  <c r="I28"/>
  <c r="I27"/>
  <c r="I26"/>
  <c r="I25"/>
  <c r="I24"/>
  <c r="I23"/>
  <c r="I22"/>
  <c r="I21"/>
  <c r="I20"/>
  <c r="I19"/>
  <c r="I18"/>
  <c r="I17"/>
  <c r="I16"/>
  <c r="I15"/>
  <c r="I14"/>
  <c r="I13"/>
  <c r="I12"/>
  <c r="I11"/>
  <c r="I10"/>
  <c r="I9"/>
  <c r="I8"/>
  <c r="I7"/>
  <c r="I6"/>
  <c r="D6"/>
  <c r="D7" s="1"/>
  <c r="D8" s="1"/>
  <c r="D9" s="1"/>
  <c r="D10" s="1"/>
  <c r="D11" s="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D154" s="1"/>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37" s="1"/>
  <c r="D238" s="1"/>
  <c r="D239" s="1"/>
  <c r="D240" s="1"/>
  <c r="D241" s="1"/>
  <c r="D242" s="1"/>
  <c r="D243" s="1"/>
  <c r="D244" s="1"/>
  <c r="D245" s="1"/>
  <c r="D246" s="1"/>
  <c r="D247" s="1"/>
  <c r="D248" s="1"/>
  <c r="D249" s="1"/>
  <c r="D250" s="1"/>
  <c r="D251"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D288" s="1"/>
  <c r="D289" s="1"/>
  <c r="D290" s="1"/>
  <c r="D291" s="1"/>
  <c r="D292" s="1"/>
  <c r="D293" s="1"/>
  <c r="D294" s="1"/>
  <c r="D295" s="1"/>
  <c r="D296" s="1"/>
  <c r="D297" s="1"/>
  <c r="D298" s="1"/>
  <c r="D299" s="1"/>
  <c r="D300" s="1"/>
  <c r="D301" s="1"/>
  <c r="D302" s="1"/>
  <c r="D303" s="1"/>
  <c r="D304" s="1"/>
  <c r="D305" s="1"/>
  <c r="D306" s="1"/>
  <c r="D307" s="1"/>
  <c r="D308" s="1"/>
  <c r="D309" s="1"/>
  <c r="D310" s="1"/>
  <c r="D311" s="1"/>
  <c r="D312" s="1"/>
  <c r="D313" s="1"/>
  <c r="D314" s="1"/>
  <c r="D315" s="1"/>
  <c r="D316" s="1"/>
  <c r="D317" s="1"/>
  <c r="D318" s="1"/>
  <c r="D319" s="1"/>
  <c r="D320" s="1"/>
  <c r="D321" s="1"/>
  <c r="D322" s="1"/>
  <c r="D323" s="1"/>
  <c r="D324" s="1"/>
  <c r="D325" s="1"/>
  <c r="D326" s="1"/>
  <c r="D327" s="1"/>
  <c r="D328" s="1"/>
  <c r="D329" s="1"/>
  <c r="D330" s="1"/>
  <c r="D331" s="1"/>
  <c r="D332" s="1"/>
  <c r="D333" s="1"/>
  <c r="D334" s="1"/>
  <c r="D335" s="1"/>
  <c r="D336" s="1"/>
  <c r="D337" s="1"/>
  <c r="D338" s="1"/>
  <c r="D339" s="1"/>
  <c r="D340" s="1"/>
  <c r="D341" s="1"/>
  <c r="D342" s="1"/>
  <c r="D343" s="1"/>
  <c r="D344" s="1"/>
  <c r="D345" s="1"/>
  <c r="D346" s="1"/>
  <c r="D347" s="1"/>
  <c r="D348" s="1"/>
  <c r="D349" s="1"/>
  <c r="D350" s="1"/>
  <c r="D351" s="1"/>
  <c r="D352" s="1"/>
  <c r="D353" s="1"/>
  <c r="D354" s="1"/>
  <c r="D355" s="1"/>
  <c r="D356" s="1"/>
  <c r="D357" s="1"/>
  <c r="D358" s="1"/>
  <c r="D359" s="1"/>
  <c r="D360" s="1"/>
  <c r="D361" s="1"/>
  <c r="D362" s="1"/>
  <c r="D363" s="1"/>
  <c r="D364" s="1"/>
  <c r="D365" s="1"/>
  <c r="D366" s="1"/>
  <c r="D367" s="1"/>
  <c r="D368" s="1"/>
  <c r="I5"/>
  <c r="C9" i="3"/>
  <c r="C8"/>
  <c r="C6"/>
  <c r="C14" s="1"/>
  <c r="H368" i="1"/>
  <c r="H367"/>
  <c r="H366"/>
  <c r="H365"/>
  <c r="H364"/>
  <c r="H363"/>
  <c r="H362"/>
  <c r="H361"/>
  <c r="H360"/>
  <c r="H359"/>
  <c r="H358"/>
  <c r="H357"/>
  <c r="H356"/>
  <c r="H355"/>
  <c r="H354"/>
  <c r="H353"/>
  <c r="H352"/>
  <c r="H351"/>
  <c r="H350"/>
  <c r="H349"/>
  <c r="H348"/>
  <c r="H347"/>
  <c r="H346"/>
  <c r="H345"/>
  <c r="H344"/>
  <c r="H343"/>
  <c r="H342"/>
  <c r="H341"/>
  <c r="H340"/>
  <c r="H339"/>
  <c r="H338"/>
  <c r="H337"/>
  <c r="H336"/>
  <c r="H335"/>
  <c r="H334"/>
  <c r="H333"/>
  <c r="H332"/>
  <c r="H331"/>
  <c r="H330"/>
  <c r="H329"/>
  <c r="H328"/>
  <c r="H327"/>
  <c r="H326"/>
  <c r="H325"/>
  <c r="H324"/>
  <c r="H323"/>
  <c r="H322"/>
  <c r="H321"/>
  <c r="H320"/>
  <c r="H319"/>
  <c r="H318"/>
  <c r="H317"/>
  <c r="H316"/>
  <c r="H315"/>
  <c r="H314"/>
  <c r="H313"/>
  <c r="H312"/>
  <c r="H311"/>
  <c r="H310"/>
  <c r="H309"/>
  <c r="H308"/>
  <c r="H307"/>
  <c r="H306"/>
  <c r="H305"/>
  <c r="H304"/>
  <c r="H303"/>
  <c r="H302"/>
  <c r="H301"/>
  <c r="H300"/>
  <c r="H299"/>
  <c r="H298"/>
  <c r="H297"/>
  <c r="H296"/>
  <c r="H295"/>
  <c r="H294"/>
  <c r="H293"/>
  <c r="H292"/>
  <c r="H291"/>
  <c r="H290"/>
  <c r="H289"/>
  <c r="H288"/>
  <c r="H287"/>
  <c r="H286"/>
  <c r="H285"/>
  <c r="H284"/>
  <c r="H283"/>
  <c r="H282"/>
  <c r="H281"/>
  <c r="H280"/>
  <c r="H279"/>
  <c r="H278"/>
  <c r="H277"/>
  <c r="H276"/>
  <c r="H275"/>
  <c r="H274"/>
  <c r="H273"/>
  <c r="H272"/>
  <c r="H271"/>
  <c r="H270"/>
  <c r="H269"/>
  <c r="H268"/>
  <c r="H267"/>
  <c r="H266"/>
  <c r="H265"/>
  <c r="H264"/>
  <c r="H263"/>
  <c r="H262"/>
  <c r="H261"/>
  <c r="H260"/>
  <c r="H259"/>
  <c r="H258"/>
  <c r="H257"/>
  <c r="H256"/>
  <c r="H255"/>
  <c r="H254"/>
  <c r="H253"/>
  <c r="H252"/>
  <c r="H251"/>
  <c r="H250"/>
  <c r="H249"/>
  <c r="H248"/>
  <c r="H247"/>
  <c r="H246"/>
  <c r="H245"/>
  <c r="H244"/>
  <c r="H243"/>
  <c r="H242"/>
  <c r="H241"/>
  <c r="H240"/>
  <c r="H239"/>
  <c r="H238"/>
  <c r="H237"/>
  <c r="H236"/>
  <c r="H235"/>
  <c r="H234"/>
  <c r="H233"/>
  <c r="H232"/>
  <c r="H231"/>
  <c r="H230"/>
  <c r="H229"/>
  <c r="H228"/>
  <c r="H227"/>
  <c r="H226"/>
  <c r="H225"/>
  <c r="H224"/>
  <c r="H223"/>
  <c r="H222"/>
  <c r="H221"/>
  <c r="H220"/>
  <c r="H219"/>
  <c r="H218"/>
  <c r="H217"/>
  <c r="H216"/>
  <c r="H215"/>
  <c r="H214"/>
  <c r="H213"/>
  <c r="H212"/>
  <c r="H211"/>
  <c r="H210"/>
  <c r="H209"/>
  <c r="H208"/>
  <c r="H207"/>
  <c r="H206"/>
  <c r="H205"/>
  <c r="H204"/>
  <c r="H203"/>
  <c r="H202"/>
  <c r="H201"/>
  <c r="H200"/>
  <c r="H199"/>
  <c r="H198"/>
  <c r="H197"/>
  <c r="H196"/>
  <c r="H195"/>
  <c r="H194"/>
  <c r="H193"/>
  <c r="H192"/>
  <c r="H191"/>
  <c r="H190"/>
  <c r="H189"/>
  <c r="H188"/>
  <c r="H187"/>
  <c r="H186"/>
  <c r="H185"/>
  <c r="H184"/>
  <c r="H183"/>
  <c r="H182"/>
  <c r="H181"/>
  <c r="H180"/>
  <c r="H179"/>
  <c r="H178"/>
  <c r="H177"/>
  <c r="H176"/>
  <c r="H175"/>
  <c r="H174"/>
  <c r="H173"/>
  <c r="H172"/>
  <c r="H171"/>
  <c r="H170"/>
  <c r="H169"/>
  <c r="H168"/>
  <c r="H167"/>
  <c r="H166"/>
  <c r="H165"/>
  <c r="H164"/>
  <c r="H163"/>
  <c r="H162"/>
  <c r="H161"/>
  <c r="H160"/>
  <c r="H159"/>
  <c r="H158"/>
  <c r="H157"/>
  <c r="H156"/>
  <c r="H155"/>
  <c r="H154"/>
  <c r="H153"/>
  <c r="H152"/>
  <c r="H151"/>
  <c r="H150"/>
  <c r="H149"/>
  <c r="H148"/>
  <c r="H147"/>
  <c r="H146"/>
  <c r="H145"/>
  <c r="H144"/>
  <c r="H143"/>
  <c r="H142"/>
  <c r="H141"/>
  <c r="H140"/>
  <c r="H139"/>
  <c r="H138"/>
  <c r="H137"/>
  <c r="H136"/>
  <c r="H135"/>
  <c r="H134"/>
  <c r="H133"/>
  <c r="H132"/>
  <c r="H131"/>
  <c r="H130"/>
  <c r="H129"/>
  <c r="H128"/>
  <c r="H127"/>
  <c r="H126"/>
  <c r="H125"/>
  <c r="H124"/>
  <c r="H123"/>
  <c r="H122"/>
  <c r="H121"/>
  <c r="H120"/>
  <c r="H119"/>
  <c r="H118"/>
  <c r="H117"/>
  <c r="H116"/>
  <c r="H115"/>
  <c r="H114"/>
  <c r="H113"/>
  <c r="H112"/>
  <c r="H111"/>
  <c r="H110"/>
  <c r="H109"/>
  <c r="H108"/>
  <c r="H107"/>
  <c r="H106"/>
  <c r="H105"/>
  <c r="H104"/>
  <c r="H103"/>
  <c r="H102"/>
  <c r="H101"/>
  <c r="H100"/>
  <c r="H99"/>
  <c r="H98"/>
  <c r="H97"/>
  <c r="H96"/>
  <c r="H95"/>
  <c r="H94"/>
  <c r="H93"/>
  <c r="H92"/>
  <c r="H91"/>
  <c r="H90"/>
  <c r="H89"/>
  <c r="H88"/>
  <c r="H87"/>
  <c r="H86"/>
  <c r="H85"/>
  <c r="H84"/>
  <c r="H83"/>
  <c r="H82"/>
  <c r="H81"/>
  <c r="H80"/>
  <c r="H79"/>
  <c r="H78"/>
  <c r="H77"/>
  <c r="H76"/>
  <c r="H75"/>
  <c r="H74"/>
  <c r="H73"/>
  <c r="H72"/>
  <c r="H71"/>
  <c r="H70"/>
  <c r="H69"/>
  <c r="H68"/>
  <c r="H67"/>
  <c r="H66"/>
  <c r="H65"/>
  <c r="H64"/>
  <c r="H63"/>
  <c r="H62"/>
  <c r="H61"/>
  <c r="H60"/>
  <c r="H59"/>
  <c r="H58"/>
  <c r="H57"/>
  <c r="H56"/>
  <c r="H55"/>
  <c r="H54"/>
  <c r="H53"/>
  <c r="H52"/>
  <c r="H51"/>
  <c r="H50"/>
  <c r="H49"/>
  <c r="H48"/>
  <c r="H47"/>
  <c r="H46"/>
  <c r="H45"/>
  <c r="H44"/>
  <c r="H43"/>
  <c r="H42"/>
  <c r="H41"/>
  <c r="H40"/>
  <c r="H39"/>
  <c r="H38"/>
  <c r="H37"/>
  <c r="H36"/>
  <c r="H35"/>
  <c r="H34"/>
  <c r="H33"/>
  <c r="H32"/>
  <c r="H31"/>
  <c r="H30"/>
  <c r="H29"/>
  <c r="H28"/>
  <c r="H27"/>
  <c r="H26"/>
  <c r="H25"/>
  <c r="H24"/>
  <c r="H23"/>
  <c r="H22"/>
  <c r="H21"/>
  <c r="H20"/>
  <c r="H19"/>
  <c r="H18"/>
  <c r="H17"/>
  <c r="H16"/>
  <c r="H15"/>
  <c r="H14"/>
  <c r="H13"/>
  <c r="H12"/>
  <c r="H11"/>
  <c r="H10"/>
  <c r="H9"/>
  <c r="H8"/>
  <c r="H7"/>
  <c r="H6"/>
  <c r="B6"/>
  <c r="B7" s="1"/>
  <c r="B8" s="1"/>
  <c r="B9" s="1"/>
  <c r="B10" s="1"/>
  <c r="B11" s="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H5"/>
  <c r="C13" i="3" l="1"/>
  <c r="C12"/>
  <c r="C15" s="1"/>
  <c r="B84" i="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2" s="1"/>
  <c r="B143" s="1"/>
  <c r="B144" s="1"/>
  <c r="B145" s="1"/>
  <c r="B146" s="1"/>
  <c r="B147" s="1"/>
  <c r="B148" s="1"/>
  <c r="B149" s="1"/>
  <c r="B150" s="1"/>
  <c r="B151" s="1"/>
  <c r="B152" s="1"/>
  <c r="B153" s="1"/>
  <c r="B154" s="1"/>
  <c r="B155" s="1"/>
  <c r="B156" s="1"/>
  <c r="B157" s="1"/>
  <c r="B158" s="1"/>
  <c r="B159" s="1"/>
  <c r="B160" s="1"/>
  <c r="B161" s="1"/>
  <c r="B162" s="1"/>
  <c r="B163" s="1"/>
  <c r="B164" s="1"/>
  <c r="B165" s="1"/>
  <c r="B166" s="1"/>
  <c r="B167" s="1"/>
  <c r="B168" s="1"/>
  <c r="B169" s="1"/>
  <c r="B170" s="1"/>
  <c r="B171" s="1"/>
  <c r="B172" s="1"/>
  <c r="B173" s="1"/>
  <c r="B174" s="1"/>
  <c r="B175" s="1"/>
  <c r="B176" s="1"/>
  <c r="B177" s="1"/>
  <c r="B178" s="1"/>
  <c r="B179" s="1"/>
  <c r="B180" s="1"/>
  <c r="B181" s="1"/>
  <c r="B182" s="1"/>
  <c r="B183" s="1"/>
  <c r="B184" s="1"/>
  <c r="B185" s="1"/>
  <c r="B186" s="1"/>
  <c r="B187" s="1"/>
  <c r="B188" s="1"/>
  <c r="B189" s="1"/>
  <c r="B190" s="1"/>
  <c r="B191" s="1"/>
  <c r="B192" s="1"/>
  <c r="B193" s="1"/>
  <c r="B194" s="1"/>
  <c r="B195" s="1"/>
  <c r="B196" s="1"/>
  <c r="B197" s="1"/>
  <c r="B198" s="1"/>
  <c r="B199" s="1"/>
  <c r="B200" s="1"/>
  <c r="B201" s="1"/>
  <c r="B202" s="1"/>
  <c r="B203" s="1"/>
  <c r="B204" s="1"/>
  <c r="B205" s="1"/>
  <c r="B206" s="1"/>
  <c r="B207" s="1"/>
  <c r="B208" s="1"/>
  <c r="B209" s="1"/>
  <c r="B210" s="1"/>
  <c r="B211" s="1"/>
  <c r="B212" s="1"/>
  <c r="B213" s="1"/>
  <c r="B214" s="1"/>
  <c r="B215" s="1"/>
  <c r="B216" s="1"/>
  <c r="B217" s="1"/>
  <c r="B218" s="1"/>
  <c r="B219" s="1"/>
  <c r="B220" s="1"/>
  <c r="B221" s="1"/>
  <c r="B222" s="1"/>
  <c r="B223" s="1"/>
  <c r="B224" s="1"/>
  <c r="B225" s="1"/>
  <c r="B226" s="1"/>
  <c r="B227" s="1"/>
  <c r="B228" s="1"/>
  <c r="B229" s="1"/>
  <c r="B230" s="1"/>
  <c r="B231" s="1"/>
  <c r="B232" s="1"/>
  <c r="B233" s="1"/>
  <c r="B234" s="1"/>
  <c r="B235" s="1"/>
  <c r="B236" s="1"/>
  <c r="B237" s="1"/>
  <c r="B238" s="1"/>
  <c r="B239" s="1"/>
  <c r="B240" s="1"/>
  <c r="B241" s="1"/>
  <c r="B242" s="1"/>
  <c r="B243" s="1"/>
  <c r="B244" s="1"/>
  <c r="B245" s="1"/>
  <c r="B246" s="1"/>
  <c r="B247" s="1"/>
  <c r="B248" s="1"/>
  <c r="B249" s="1"/>
  <c r="I83"/>
  <c r="I249" l="1"/>
  <c r="B250"/>
  <c r="B251" s="1"/>
  <c r="B252" s="1"/>
  <c r="B253" s="1"/>
  <c r="B254" s="1"/>
  <c r="B255" s="1"/>
  <c r="B256" s="1"/>
  <c r="B257" s="1"/>
  <c r="B258" s="1"/>
  <c r="B259" s="1"/>
  <c r="B260" s="1"/>
  <c r="B261" s="1"/>
  <c r="B262" s="1"/>
  <c r="B263" s="1"/>
  <c r="B264" s="1"/>
  <c r="B265" s="1"/>
  <c r="B266" s="1"/>
  <c r="B267" s="1"/>
  <c r="B268" s="1"/>
  <c r="B269" s="1"/>
  <c r="B270" s="1"/>
  <c r="B271" s="1"/>
  <c r="B272" s="1"/>
  <c r="B273" s="1"/>
  <c r="B274" s="1"/>
  <c r="B275" s="1"/>
  <c r="B276" s="1"/>
  <c r="B277" s="1"/>
  <c r="B278" s="1"/>
  <c r="B279" s="1"/>
  <c r="B280" s="1"/>
  <c r="B281" s="1"/>
  <c r="B282" s="1"/>
  <c r="B283" s="1"/>
  <c r="B284" s="1"/>
  <c r="B285" s="1"/>
  <c r="B286" s="1"/>
  <c r="B287" s="1"/>
  <c r="B288" s="1"/>
  <c r="B289" s="1"/>
  <c r="B290" s="1"/>
  <c r="B291" s="1"/>
  <c r="B292" s="1"/>
  <c r="B293" s="1"/>
  <c r="B294" s="1"/>
  <c r="B295" s="1"/>
  <c r="B296" s="1"/>
  <c r="B297" s="1"/>
  <c r="B298" s="1"/>
  <c r="B299" s="1"/>
  <c r="B300" s="1"/>
  <c r="B301" s="1"/>
  <c r="B302" s="1"/>
  <c r="B303" s="1"/>
  <c r="B304" s="1"/>
  <c r="B305" s="1"/>
  <c r="B306" s="1"/>
  <c r="B307" s="1"/>
  <c r="B308" s="1"/>
  <c r="B309" s="1"/>
  <c r="B310" s="1"/>
  <c r="B311" s="1"/>
  <c r="B312" s="1"/>
  <c r="B313" s="1"/>
  <c r="B314" s="1"/>
  <c r="B315" s="1"/>
  <c r="B316" s="1"/>
  <c r="B317" s="1"/>
  <c r="B318" s="1"/>
  <c r="B319" s="1"/>
  <c r="B320" s="1"/>
  <c r="B321" s="1"/>
  <c r="B322" s="1"/>
  <c r="B323" s="1"/>
  <c r="B324" s="1"/>
  <c r="B325" s="1"/>
  <c r="B326" s="1"/>
  <c r="B327" s="1"/>
  <c r="B328" s="1"/>
  <c r="B329" s="1"/>
  <c r="B330" s="1"/>
  <c r="B331" s="1"/>
  <c r="B332" s="1"/>
  <c r="B333" s="1"/>
  <c r="B334" s="1"/>
  <c r="B335" s="1"/>
  <c r="B336" s="1"/>
  <c r="B337" s="1"/>
  <c r="B338" s="1"/>
  <c r="B339" s="1"/>
  <c r="B340" s="1"/>
  <c r="B341" s="1"/>
  <c r="B342" s="1"/>
  <c r="B343" s="1"/>
  <c r="B344" s="1"/>
  <c r="B345" s="1"/>
  <c r="B346" s="1"/>
  <c r="B347" s="1"/>
  <c r="B348" s="1"/>
  <c r="B349" s="1"/>
  <c r="B350" s="1"/>
  <c r="B351" s="1"/>
  <c r="B352" s="1"/>
  <c r="B353" s="1"/>
  <c r="B354" s="1"/>
  <c r="B355" s="1"/>
  <c r="B356" s="1"/>
  <c r="B357" s="1"/>
  <c r="B358" s="1"/>
  <c r="B359" s="1"/>
  <c r="B360" s="1"/>
  <c r="B361" s="1"/>
  <c r="B362" s="1"/>
  <c r="B363" s="1"/>
  <c r="B364" s="1"/>
  <c r="B365" s="1"/>
  <c r="B366" s="1"/>
  <c r="B367" s="1"/>
  <c r="B368" s="1"/>
  <c r="I368" s="1"/>
</calcChain>
</file>

<file path=xl/sharedStrings.xml><?xml version="1.0" encoding="utf-8"?>
<sst xmlns="http://schemas.openxmlformats.org/spreadsheetml/2006/main" count="956" uniqueCount="44">
  <si>
    <t>Site ID#</t>
  </si>
  <si>
    <t>Sample ID#</t>
  </si>
  <si>
    <t>TPH:Benzene</t>
  </si>
  <si>
    <t>Count</t>
  </si>
  <si>
    <t>TPH:Benzene Ratio</t>
  </si>
  <si>
    <t>Median TPH:Benzene Ratio:</t>
  </si>
  <si>
    <t>Average TPH:Benzene Ratio:</t>
  </si>
  <si>
    <t>&gt;900:1</t>
  </si>
  <si>
    <t>%Total Samples</t>
  </si>
  <si>
    <t>C5-C8 Aliphatic Hydrocarbons</t>
  </si>
  <si>
    <t>C9-C10 Aromatic Hydrocarbons</t>
  </si>
  <si>
    <t>C9-C12 Aliphatic Hydrocarbons</t>
  </si>
  <si>
    <t>Carbon Range</t>
  </si>
  <si>
    <t>Average</t>
  </si>
  <si>
    <t>Weighted RfC:</t>
  </si>
  <si>
    <t>TPH:Benzene Critical Ratio:</t>
  </si>
  <si>
    <t>Site Type</t>
  </si>
  <si>
    <t>UST</t>
  </si>
  <si>
    <t>Terminal</t>
  </si>
  <si>
    <t>Total Sites:</t>
  </si>
  <si>
    <t>Total Samples:</t>
  </si>
  <si>
    <r>
      <t>TPH
(ug/m</t>
    </r>
    <r>
      <rPr>
        <b/>
        <vertAlign val="superscript"/>
        <sz val="12"/>
        <rFont val="Times New Roman"/>
        <family val="1"/>
      </rPr>
      <t>3</t>
    </r>
    <r>
      <rPr>
        <b/>
        <sz val="12"/>
        <rFont val="Times New Roman"/>
        <family val="1"/>
      </rPr>
      <t>)</t>
    </r>
  </si>
  <si>
    <r>
      <t>Benzene
(ug/m</t>
    </r>
    <r>
      <rPr>
        <b/>
        <vertAlign val="superscript"/>
        <sz val="12"/>
        <rFont val="Times New Roman"/>
        <family val="1"/>
      </rPr>
      <t>3</t>
    </r>
    <r>
      <rPr>
        <b/>
        <sz val="12"/>
        <rFont val="Times New Roman"/>
        <family val="1"/>
      </rPr>
      <t>)</t>
    </r>
  </si>
  <si>
    <r>
      <rPr>
        <u/>
        <sz val="12"/>
        <rFont val="Times New Roman"/>
        <family val="1"/>
      </rPr>
      <t>&lt;</t>
    </r>
    <r>
      <rPr>
        <sz val="12"/>
        <rFont val="Times New Roman"/>
        <family val="1"/>
      </rPr>
      <t>90:1</t>
    </r>
  </si>
  <si>
    <r>
      <t xml:space="preserve">&gt;90:1 to </t>
    </r>
    <r>
      <rPr>
        <u/>
        <sz val="12"/>
        <color theme="1"/>
        <rFont val="Times New Roman"/>
        <family val="1"/>
      </rPr>
      <t>&lt;</t>
    </r>
    <r>
      <rPr>
        <sz val="12"/>
        <color theme="1"/>
        <rFont val="Times New Roman"/>
        <family val="1"/>
      </rPr>
      <t>900:1</t>
    </r>
  </si>
  <si>
    <t>Site
Count</t>
  </si>
  <si>
    <t>Site ID</t>
  </si>
  <si>
    <t>Sample
Count</t>
  </si>
  <si>
    <t>Sample ID</t>
  </si>
  <si>
    <t>TPH
µg/m3</t>
  </si>
  <si>
    <r>
      <t>Benzene
(µg/m</t>
    </r>
    <r>
      <rPr>
        <b/>
        <vertAlign val="superscript"/>
        <sz val="12"/>
        <rFont val="Times New Roman"/>
        <family val="1"/>
      </rPr>
      <t>3</t>
    </r>
    <r>
      <rPr>
        <b/>
        <sz val="12"/>
        <rFont val="Times New Roman"/>
        <family val="1"/>
      </rPr>
      <t>)</t>
    </r>
  </si>
  <si>
    <t>(Write-protection password: TPH)</t>
  </si>
  <si>
    <t>RfC
(µg/m3)</t>
  </si>
  <si>
    <t>µg/m3</t>
  </si>
  <si>
    <t>Example Indoor Air Screening Levels</t>
  </si>
  <si>
    <t>Weighted TPH (HQ=1):</t>
  </si>
  <si>
    <r>
      <t>Benzene Indoor Air (ECR=10</t>
    </r>
    <r>
      <rPr>
        <vertAlign val="superscript"/>
        <sz val="12"/>
        <rFont val="Times New Roman"/>
        <family val="1"/>
      </rPr>
      <t>-6</t>
    </r>
    <r>
      <rPr>
        <sz val="12"/>
        <rFont val="Times New Roman"/>
        <family val="1"/>
      </rPr>
      <t>):</t>
    </r>
  </si>
  <si>
    <t>Total Petroleum Hydrocarbons</t>
  </si>
  <si>
    <t>Parameter</t>
  </si>
  <si>
    <t>Soil Vapor
µg/m3</t>
  </si>
  <si>
    <t>Percent
Composition</t>
  </si>
  <si>
    <t>Benzene</t>
  </si>
  <si>
    <r>
      <t>Supplement: Summary of USEPA Petroleum Vapor Intrusion database samples for gasoline-only sites with TPH &gt;1,000 µg/m</t>
    </r>
    <r>
      <rPr>
        <vertAlign val="superscript"/>
        <sz val="12"/>
        <rFont val="Times New Roman"/>
        <family val="1"/>
      </rPr>
      <t>3</t>
    </r>
    <r>
      <rPr>
        <sz val="12"/>
        <rFont val="Times New Roman"/>
        <family val="1"/>
      </rPr>
      <t xml:space="preserve"> [31].</t>
    </r>
  </si>
  <si>
    <r>
      <t>Supplement (cont.): Summary of USEPA Petroleum Vapor Intrusion database samples for gasoline-only sites with TPH &gt;1,000 µg/m</t>
    </r>
    <r>
      <rPr>
        <vertAlign val="superscript"/>
        <sz val="12"/>
        <rFont val="Times New Roman"/>
        <family val="1"/>
      </rPr>
      <t>3</t>
    </r>
    <r>
      <rPr>
        <sz val="12"/>
        <rFont val="Times New Roman"/>
        <family val="1"/>
      </rPr>
      <t xml:space="preserve"> [31].</t>
    </r>
  </si>
</sst>
</file>

<file path=xl/styles.xml><?xml version="1.0" encoding="utf-8"?>
<styleSheet xmlns="http://schemas.openxmlformats.org/spreadsheetml/2006/main">
  <numFmts count="3">
    <numFmt numFmtId="164" formatCode="0.0"/>
    <numFmt numFmtId="165" formatCode="0.0%"/>
    <numFmt numFmtId="166" formatCode="#,##0.0"/>
  </numFmts>
  <fonts count="10">
    <font>
      <sz val="11"/>
      <color theme="1"/>
      <name val="Calibri"/>
      <family val="2"/>
      <scheme val="minor"/>
    </font>
    <font>
      <sz val="12"/>
      <name val="Times New Roman"/>
      <family val="1"/>
    </font>
    <font>
      <vertAlign val="superscript"/>
      <sz val="12"/>
      <name val="Times New Roman"/>
      <family val="1"/>
    </font>
    <font>
      <sz val="11"/>
      <color theme="1"/>
      <name val="Times New Roman"/>
      <family val="1"/>
    </font>
    <font>
      <b/>
      <sz val="12"/>
      <name val="Times New Roman"/>
      <family val="1"/>
    </font>
    <font>
      <b/>
      <vertAlign val="superscript"/>
      <sz val="12"/>
      <name val="Times New Roman"/>
      <family val="1"/>
    </font>
    <font>
      <sz val="12"/>
      <color theme="1"/>
      <name val="Times New Roman"/>
      <family val="1"/>
    </font>
    <font>
      <b/>
      <sz val="12"/>
      <color indexed="8"/>
      <name val="Times New Roman"/>
      <family val="1"/>
    </font>
    <font>
      <u/>
      <sz val="12"/>
      <name val="Times New Roman"/>
      <family val="1"/>
    </font>
    <font>
      <u/>
      <sz val="12"/>
      <color theme="1"/>
      <name val="Times New Roman"/>
      <family val="1"/>
    </font>
  </fonts>
  <fills count="2">
    <fill>
      <patternFill patternType="none"/>
    </fill>
    <fill>
      <patternFill patternType="gray125"/>
    </fill>
  </fills>
  <borders count="21">
    <border>
      <left/>
      <right/>
      <top/>
      <bottom/>
      <diagonal/>
    </border>
    <border>
      <left/>
      <right/>
      <top/>
      <bottom style="medium">
        <color auto="1"/>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ouble">
        <color auto="1"/>
      </left>
      <right/>
      <top style="double">
        <color auto="1"/>
      </top>
      <bottom/>
      <diagonal/>
    </border>
    <border>
      <left/>
      <right style="double">
        <color auto="1"/>
      </right>
      <top style="double">
        <color auto="1"/>
      </top>
      <bottom/>
      <diagonal/>
    </border>
    <border>
      <left style="double">
        <color auto="1"/>
      </left>
      <right/>
      <top/>
      <bottom style="thin">
        <color auto="1"/>
      </bottom>
      <diagonal/>
    </border>
    <border>
      <left/>
      <right style="double">
        <color auto="1"/>
      </right>
      <top/>
      <bottom style="thin">
        <color auto="1"/>
      </bottom>
      <diagonal/>
    </border>
    <border>
      <left style="double">
        <color auto="1"/>
      </left>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thin">
        <color auto="1"/>
      </left>
      <right style="thin">
        <color auto="1"/>
      </right>
      <top/>
      <bottom/>
      <diagonal/>
    </border>
    <border>
      <left style="thin">
        <color auto="1"/>
      </left>
      <right style="double">
        <color auto="1"/>
      </right>
      <top/>
      <bottom/>
      <diagonal/>
    </border>
    <border>
      <left style="thin">
        <color auto="1"/>
      </left>
      <right style="thin">
        <color auto="1"/>
      </right>
      <top/>
      <bottom style="thin">
        <color indexed="64"/>
      </bottom>
      <diagonal/>
    </border>
    <border>
      <left style="thin">
        <color auto="1"/>
      </left>
      <right style="double">
        <color auto="1"/>
      </right>
      <top/>
      <bottom style="thin">
        <color auto="1"/>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right/>
      <top/>
      <bottom style="thin">
        <color indexed="64"/>
      </bottom>
      <diagonal/>
    </border>
  </borders>
  <cellStyleXfs count="1">
    <xf numFmtId="0" fontId="0" fillId="0" borderId="0"/>
  </cellStyleXfs>
  <cellXfs count="99">
    <xf numFmtId="0" fontId="0" fillId="0" borderId="0" xfId="0"/>
    <xf numFmtId="0" fontId="1" fillId="0" borderId="0" xfId="0" applyFont="1"/>
    <xf numFmtId="0" fontId="1" fillId="0" borderId="0" xfId="0" applyFont="1" applyBorder="1"/>
    <xf numFmtId="0" fontId="1" fillId="0" borderId="0" xfId="0" applyFont="1" applyBorder="1" applyAlignment="1">
      <alignment horizontal="center"/>
    </xf>
    <xf numFmtId="3" fontId="1" fillId="0" borderId="0" xfId="0" applyNumberFormat="1" applyFont="1" applyBorder="1" applyAlignment="1" applyProtection="1">
      <alignment horizontal="center"/>
      <protection locked="0"/>
    </xf>
    <xf numFmtId="0" fontId="1" fillId="0" borderId="0" xfId="0" applyFont="1" applyAlignment="1">
      <alignment horizontal="center"/>
    </xf>
    <xf numFmtId="0" fontId="1" fillId="0" borderId="0" xfId="0" applyFont="1" applyFill="1" applyAlignment="1">
      <alignment horizontal="center"/>
    </xf>
    <xf numFmtId="0" fontId="4" fillId="0" borderId="11" xfId="0" applyFont="1" applyFill="1" applyBorder="1"/>
    <xf numFmtId="3" fontId="4" fillId="0" borderId="12" xfId="0" applyNumberFormat="1" applyFont="1" applyFill="1" applyBorder="1" applyAlignment="1" applyProtection="1">
      <alignment horizontal="center"/>
      <protection locked="0"/>
    </xf>
    <xf numFmtId="3" fontId="4" fillId="0" borderId="13" xfId="0" applyNumberFormat="1" applyFont="1" applyFill="1" applyBorder="1" applyAlignment="1" applyProtection="1">
      <alignment horizontal="center" wrapText="1"/>
      <protection locked="0"/>
    </xf>
    <xf numFmtId="0" fontId="1" fillId="0" borderId="0" xfId="0" applyFont="1" applyFill="1"/>
    <xf numFmtId="0" fontId="1" fillId="0" borderId="2" xfId="0" applyFont="1" applyFill="1" applyBorder="1"/>
    <xf numFmtId="0" fontId="1" fillId="0" borderId="15" xfId="0" applyFont="1" applyFill="1" applyBorder="1" applyAlignment="1">
      <alignment horizontal="center"/>
    </xf>
    <xf numFmtId="0" fontId="1" fillId="0" borderId="9" xfId="0" applyFont="1" applyFill="1" applyBorder="1"/>
    <xf numFmtId="0" fontId="1" fillId="0" borderId="17" xfId="0" applyFont="1" applyFill="1" applyBorder="1" applyAlignment="1">
      <alignment horizontal="center"/>
    </xf>
    <xf numFmtId="0" fontId="1" fillId="0" borderId="4" xfId="0" applyFont="1" applyFill="1" applyBorder="1"/>
    <xf numFmtId="9" fontId="4" fillId="0" borderId="18" xfId="0" applyNumberFormat="1" applyFont="1" applyFill="1" applyBorder="1" applyAlignment="1" applyProtection="1">
      <alignment horizontal="right"/>
      <protection locked="0"/>
    </xf>
    <xf numFmtId="3" fontId="4" fillId="0" borderId="19" xfId="0" applyNumberFormat="1" applyFont="1" applyFill="1" applyBorder="1" applyAlignment="1" applyProtection="1">
      <alignment horizontal="center"/>
      <protection locked="0"/>
    </xf>
    <xf numFmtId="3" fontId="1" fillId="0" borderId="0" xfId="0" applyNumberFormat="1" applyFont="1" applyAlignment="1">
      <alignment horizontal="center"/>
    </xf>
    <xf numFmtId="0" fontId="1" fillId="0" borderId="1" xfId="0" applyFont="1" applyBorder="1" applyAlignment="1">
      <alignment horizontal="center"/>
    </xf>
    <xf numFmtId="3" fontId="1" fillId="0" borderId="1" xfId="0" applyNumberFormat="1" applyFont="1" applyBorder="1" applyAlignment="1">
      <alignment horizontal="center"/>
    </xf>
    <xf numFmtId="0" fontId="4" fillId="0" borderId="1" xfId="0" applyFont="1" applyBorder="1" applyAlignment="1">
      <alignment horizontal="center"/>
    </xf>
    <xf numFmtId="166" fontId="1" fillId="0" borderId="0" xfId="0" applyNumberFormat="1" applyFont="1" applyAlignment="1">
      <alignment horizontal="center"/>
    </xf>
    <xf numFmtId="3" fontId="1" fillId="0" borderId="0" xfId="0" applyNumberFormat="1" applyFont="1" applyBorder="1" applyAlignment="1">
      <alignment horizontal="center"/>
    </xf>
    <xf numFmtId="166" fontId="1" fillId="0" borderId="0" xfId="0" applyNumberFormat="1" applyFont="1" applyBorder="1" applyAlignment="1">
      <alignment horizontal="center"/>
    </xf>
    <xf numFmtId="3" fontId="4" fillId="0" borderId="0" xfId="0" applyNumberFormat="1" applyFont="1" applyBorder="1" applyAlignment="1">
      <alignment horizontal="right"/>
    </xf>
    <xf numFmtId="0" fontId="4" fillId="0" borderId="0" xfId="0" applyFont="1" applyFill="1" applyAlignment="1">
      <alignment horizontal="center"/>
    </xf>
    <xf numFmtId="0" fontId="4" fillId="0" borderId="0" xfId="0" applyFont="1" applyFill="1" applyBorder="1"/>
    <xf numFmtId="0" fontId="4" fillId="0" borderId="0" xfId="0" applyFont="1" applyFill="1" applyBorder="1" applyAlignment="1">
      <alignment horizontal="center"/>
    </xf>
    <xf numFmtId="49" fontId="7" fillId="0" borderId="7" xfId="0" applyNumberFormat="1" applyFont="1" applyBorder="1" applyAlignment="1">
      <alignment horizontal="right"/>
    </xf>
    <xf numFmtId="0" fontId="7" fillId="0" borderId="8" xfId="0" applyFont="1" applyBorder="1" applyAlignment="1">
      <alignment horizontal="center" wrapText="1"/>
    </xf>
    <xf numFmtId="49" fontId="1" fillId="0" borderId="2" xfId="0" applyNumberFormat="1" applyFont="1" applyBorder="1" applyAlignment="1">
      <alignment horizontal="right"/>
    </xf>
    <xf numFmtId="49" fontId="6" fillId="0" borderId="2" xfId="0" applyNumberFormat="1" applyFont="1" applyBorder="1" applyAlignment="1">
      <alignment horizontal="right"/>
    </xf>
    <xf numFmtId="49" fontId="1" fillId="0" borderId="9" xfId="0" applyNumberFormat="1" applyFont="1" applyBorder="1" applyAlignment="1">
      <alignment horizontal="right"/>
    </xf>
    <xf numFmtId="49" fontId="1" fillId="0" borderId="4" xfId="0" applyNumberFormat="1" applyFont="1" applyBorder="1" applyAlignment="1">
      <alignment horizontal="right"/>
    </xf>
    <xf numFmtId="9" fontId="6" fillId="0" borderId="6" xfId="0" applyNumberFormat="1" applyFont="1" applyBorder="1" applyAlignment="1">
      <alignment horizontal="center"/>
    </xf>
    <xf numFmtId="0" fontId="1" fillId="0" borderId="0" xfId="0" applyFont="1" applyFill="1" applyBorder="1"/>
    <xf numFmtId="0" fontId="1" fillId="0" borderId="0" xfId="0" applyFont="1" applyFill="1" applyBorder="1" applyAlignment="1">
      <alignment horizontal="center"/>
    </xf>
    <xf numFmtId="3" fontId="4" fillId="0" borderId="7" xfId="0" applyNumberFormat="1" applyFont="1" applyBorder="1" applyAlignment="1">
      <alignment horizontal="right"/>
    </xf>
    <xf numFmtId="0" fontId="1" fillId="0" borderId="8" xfId="0" applyFont="1" applyBorder="1" applyAlignment="1">
      <alignment horizontal="center"/>
    </xf>
    <xf numFmtId="3" fontId="4" fillId="0" borderId="4" xfId="0" applyNumberFormat="1" applyFont="1" applyBorder="1" applyAlignment="1">
      <alignment horizontal="right"/>
    </xf>
    <xf numFmtId="0" fontId="1" fillId="0" borderId="6" xfId="0" applyFont="1" applyBorder="1" applyAlignment="1">
      <alignment horizontal="center"/>
    </xf>
    <xf numFmtId="0" fontId="4" fillId="0" borderId="7" xfId="0" applyFont="1" applyFill="1" applyBorder="1" applyAlignment="1">
      <alignment horizontal="right"/>
    </xf>
    <xf numFmtId="3" fontId="1" fillId="0" borderId="8" xfId="0" applyNumberFormat="1" applyFont="1" applyFill="1" applyBorder="1" applyAlignment="1">
      <alignment horizontal="center"/>
    </xf>
    <xf numFmtId="0" fontId="4" fillId="0" borderId="4" xfId="0" applyFont="1" applyFill="1" applyBorder="1" applyAlignment="1">
      <alignment horizontal="right"/>
    </xf>
    <xf numFmtId="3" fontId="1" fillId="0" borderId="6" xfId="0" applyNumberFormat="1" applyFont="1" applyFill="1" applyBorder="1" applyAlignment="1">
      <alignment horizontal="center"/>
    </xf>
    <xf numFmtId="165" fontId="6" fillId="0" borderId="3" xfId="0" applyNumberFormat="1" applyFont="1" applyBorder="1" applyAlignment="1">
      <alignment horizontal="center"/>
    </xf>
    <xf numFmtId="165" fontId="6" fillId="0" borderId="10" xfId="0" applyNumberFormat="1" applyFont="1" applyBorder="1" applyAlignment="1">
      <alignment horizontal="center"/>
    </xf>
    <xf numFmtId="0" fontId="1" fillId="0" borderId="0" xfId="0" applyFont="1" applyAlignment="1">
      <alignment horizontal="left"/>
    </xf>
    <xf numFmtId="0" fontId="4" fillId="0" borderId="1" xfId="0" applyFont="1" applyBorder="1" applyAlignment="1">
      <alignment horizontal="center" wrapText="1"/>
    </xf>
    <xf numFmtId="3" fontId="4" fillId="0" borderId="1" xfId="0" applyNumberFormat="1" applyFont="1" applyFill="1" applyBorder="1" applyAlignment="1">
      <alignment horizontal="center" wrapText="1"/>
    </xf>
    <xf numFmtId="3" fontId="4" fillId="0" borderId="1" xfId="0" applyNumberFormat="1" applyFont="1" applyBorder="1" applyAlignment="1">
      <alignment horizontal="center"/>
    </xf>
    <xf numFmtId="0" fontId="4" fillId="0" borderId="0" xfId="0" applyFont="1" applyBorder="1"/>
    <xf numFmtId="0" fontId="4" fillId="0" borderId="0" xfId="0" applyFont="1" applyFill="1" applyBorder="1" applyAlignment="1">
      <alignment horizontal="right"/>
    </xf>
    <xf numFmtId="3" fontId="1" fillId="0" borderId="0" xfId="0" applyNumberFormat="1" applyFont="1" applyFill="1" applyBorder="1" applyAlignment="1">
      <alignment horizontal="center"/>
    </xf>
    <xf numFmtId="49" fontId="7" fillId="0" borderId="0" xfId="0" applyNumberFormat="1" applyFont="1" applyBorder="1" applyAlignment="1">
      <alignment horizontal="right"/>
    </xf>
    <xf numFmtId="0" fontId="7" fillId="0" borderId="0" xfId="0" applyFont="1" applyBorder="1" applyAlignment="1">
      <alignment horizontal="center" wrapText="1"/>
    </xf>
    <xf numFmtId="49" fontId="1" fillId="0" borderId="0" xfId="0" applyNumberFormat="1" applyFont="1" applyBorder="1" applyAlignment="1">
      <alignment horizontal="right"/>
    </xf>
    <xf numFmtId="9" fontId="6" fillId="0" borderId="0" xfId="0" applyNumberFormat="1" applyFont="1" applyBorder="1" applyAlignment="1">
      <alignment horizontal="center"/>
    </xf>
    <xf numFmtId="49" fontId="6" fillId="0" borderId="0" xfId="0" applyNumberFormat="1" applyFont="1" applyBorder="1" applyAlignment="1">
      <alignment horizontal="right"/>
    </xf>
    <xf numFmtId="0" fontId="1" fillId="0" borderId="0" xfId="0" applyFont="1" applyBorder="1" applyAlignment="1">
      <alignment horizontal="left"/>
    </xf>
    <xf numFmtId="3" fontId="6" fillId="0" borderId="0" xfId="0" applyNumberFormat="1" applyFont="1" applyFill="1" applyBorder="1" applyAlignment="1">
      <alignment horizontal="center"/>
    </xf>
    <xf numFmtId="0" fontId="1" fillId="0" borderId="0" xfId="0" applyFont="1" applyFill="1" applyBorder="1" applyAlignment="1">
      <alignment horizontal="right"/>
    </xf>
    <xf numFmtId="9" fontId="1" fillId="0" borderId="0" xfId="0" applyNumberFormat="1" applyFont="1" applyFill="1" applyBorder="1" applyAlignment="1">
      <alignment horizontal="center"/>
    </xf>
    <xf numFmtId="0" fontId="1" fillId="0" borderId="0" xfId="0" applyFont="1" applyBorder="1" applyAlignment="1">
      <alignment horizontal="right"/>
    </xf>
    <xf numFmtId="165" fontId="6" fillId="0" borderId="0" xfId="0" applyNumberFormat="1" applyFont="1" applyBorder="1" applyAlignment="1">
      <alignment horizontal="center"/>
    </xf>
    <xf numFmtId="165" fontId="1" fillId="0" borderId="0" xfId="0" applyNumberFormat="1" applyFont="1" applyBorder="1" applyAlignment="1">
      <alignment horizontal="center"/>
    </xf>
    <xf numFmtId="0" fontId="4" fillId="0" borderId="0" xfId="0" applyFont="1" applyBorder="1" applyAlignment="1">
      <alignment horizontal="center"/>
    </xf>
    <xf numFmtId="0" fontId="4" fillId="0" borderId="1" xfId="0" applyFont="1" applyFill="1" applyBorder="1" applyAlignment="1">
      <alignment horizontal="center"/>
    </xf>
    <xf numFmtId="164" fontId="4" fillId="0" borderId="1" xfId="0" applyNumberFormat="1" applyFont="1" applyFill="1" applyBorder="1" applyAlignment="1">
      <alignment horizontal="center"/>
    </xf>
    <xf numFmtId="3" fontId="4" fillId="0" borderId="1" xfId="0" applyNumberFormat="1" applyFont="1" applyFill="1" applyBorder="1" applyAlignment="1">
      <alignment horizontal="center"/>
    </xf>
    <xf numFmtId="0" fontId="0" fillId="0" borderId="0" xfId="0" applyBorder="1" applyAlignment="1"/>
    <xf numFmtId="9" fontId="4" fillId="0" borderId="0" xfId="0" applyNumberFormat="1" applyFont="1" applyFill="1" applyBorder="1" applyAlignment="1" applyProtection="1">
      <alignment horizontal="right"/>
      <protection locked="0"/>
    </xf>
    <xf numFmtId="3" fontId="4" fillId="0" borderId="0" xfId="0" applyNumberFormat="1" applyFont="1" applyFill="1" applyBorder="1" applyAlignment="1" applyProtection="1">
      <alignment horizontal="center"/>
      <protection locked="0"/>
    </xf>
    <xf numFmtId="0" fontId="6" fillId="0" borderId="0" xfId="0" applyFont="1"/>
    <xf numFmtId="3" fontId="4" fillId="0" borderId="4" xfId="0" applyNumberFormat="1" applyFont="1" applyBorder="1" applyAlignment="1" applyProtection="1">
      <alignment horizontal="right"/>
      <protection locked="0"/>
    </xf>
    <xf numFmtId="3" fontId="1" fillId="0" borderId="2" xfId="0" applyNumberFormat="1" applyFont="1" applyBorder="1" applyAlignment="1" applyProtection="1">
      <alignment horizontal="right"/>
      <protection locked="0"/>
    </xf>
    <xf numFmtId="0" fontId="4" fillId="0" borderId="11" xfId="0" applyFont="1" applyFill="1" applyBorder="1" applyAlignment="1">
      <alignment horizontal="center"/>
    </xf>
    <xf numFmtId="3" fontId="1" fillId="0" borderId="15" xfId="0" applyNumberFormat="1" applyFont="1" applyBorder="1" applyAlignment="1" applyProtection="1">
      <alignment horizontal="center"/>
      <protection locked="0"/>
    </xf>
    <xf numFmtId="3" fontId="1" fillId="0" borderId="9" xfId="0" applyNumberFormat="1" applyFont="1" applyBorder="1" applyAlignment="1" applyProtection="1">
      <alignment horizontal="right"/>
      <protection locked="0"/>
    </xf>
    <xf numFmtId="4" fontId="1" fillId="0" borderId="17" xfId="0" applyNumberFormat="1" applyFont="1" applyBorder="1" applyAlignment="1" applyProtection="1">
      <alignment horizontal="center"/>
      <protection locked="0"/>
    </xf>
    <xf numFmtId="3" fontId="4" fillId="0" borderId="19" xfId="0" applyNumberFormat="1" applyFont="1" applyBorder="1" applyAlignment="1" applyProtection="1">
      <alignment horizontal="center"/>
      <protection locked="0"/>
    </xf>
    <xf numFmtId="0" fontId="1" fillId="0" borderId="5" xfId="0" applyFont="1" applyBorder="1" applyAlignment="1">
      <alignment horizontal="left"/>
    </xf>
    <xf numFmtId="0" fontId="1" fillId="0" borderId="5" xfId="0" applyFont="1" applyFill="1" applyBorder="1" applyAlignment="1">
      <alignment horizontal="center"/>
    </xf>
    <xf numFmtId="0" fontId="6" fillId="0" borderId="2" xfId="0" applyFont="1" applyBorder="1"/>
    <xf numFmtId="0" fontId="6" fillId="0" borderId="0" xfId="0" applyFont="1" applyBorder="1"/>
    <xf numFmtId="0" fontId="3" fillId="0" borderId="0" xfId="0" applyFont="1" applyBorder="1" applyAlignment="1"/>
    <xf numFmtId="165" fontId="1" fillId="0" borderId="14" xfId="0" applyNumberFormat="1" applyFont="1" applyFill="1" applyBorder="1" applyAlignment="1" applyProtection="1">
      <alignment horizontal="center"/>
      <protection locked="0"/>
    </xf>
    <xf numFmtId="165" fontId="1" fillId="0" borderId="16" xfId="0" applyNumberFormat="1" applyFont="1" applyFill="1" applyBorder="1" applyAlignment="1" applyProtection="1">
      <alignment horizontal="center"/>
      <protection locked="0"/>
    </xf>
    <xf numFmtId="9" fontId="1" fillId="0" borderId="0" xfId="0" applyNumberFormat="1" applyFont="1" applyAlignment="1">
      <alignment horizontal="center"/>
    </xf>
    <xf numFmtId="0" fontId="4" fillId="0" borderId="20" xfId="0" applyFont="1" applyBorder="1" applyAlignment="1">
      <alignment horizontal="center" wrapText="1"/>
    </xf>
    <xf numFmtId="0" fontId="4" fillId="0" borderId="20" xfId="0" applyFont="1" applyBorder="1" applyAlignment="1">
      <alignment horizontal="center"/>
    </xf>
    <xf numFmtId="0" fontId="4" fillId="0" borderId="20" xfId="0" applyFont="1" applyBorder="1"/>
    <xf numFmtId="3" fontId="4" fillId="0" borderId="20" xfId="0" applyNumberFormat="1" applyFont="1" applyBorder="1" applyAlignment="1">
      <alignment horizontal="center" wrapText="1"/>
    </xf>
    <xf numFmtId="0" fontId="1" fillId="0" borderId="0" xfId="0" applyFont="1" applyFill="1" applyAlignment="1">
      <alignment horizontal="left" wrapText="1"/>
    </xf>
    <xf numFmtId="0" fontId="0" fillId="0" borderId="0" xfId="0" applyAlignment="1">
      <alignment wrapText="1"/>
    </xf>
    <xf numFmtId="0" fontId="1" fillId="0" borderId="0" xfId="0" applyFont="1" applyFill="1" applyBorder="1" applyAlignment="1">
      <alignment horizontal="left" wrapText="1"/>
    </xf>
    <xf numFmtId="0" fontId="0" fillId="0" borderId="0" xfId="0" applyBorder="1" applyAlignment="1">
      <alignment wrapText="1"/>
    </xf>
    <xf numFmtId="0" fontId="3" fillId="0" borderId="0" xfId="0" applyFont="1" applyBorder="1" applyAlignment="1">
      <alignment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plotArea>
      <c:layout/>
      <c:barChart>
        <c:barDir val="col"/>
        <c:grouping val="clustered"/>
        <c:ser>
          <c:idx val="0"/>
          <c:order val="0"/>
          <c:spPr>
            <a:solidFill>
              <a:sysClr val="windowText" lastClr="000000"/>
            </a:solidFill>
          </c:spPr>
          <c:dLbls>
            <c:txPr>
              <a:bodyPr/>
              <a:lstStyle/>
              <a:p>
                <a:pPr>
                  <a:defRPr sz="1200">
                    <a:latin typeface="Times New Roman" pitchFamily="18" charset="0"/>
                    <a:cs typeface="Times New Roman" pitchFamily="18" charset="0"/>
                  </a:defRPr>
                </a:pPr>
                <a:endParaRPr lang="en-US"/>
              </a:p>
            </c:txPr>
            <c:showVal val="1"/>
          </c:dLbls>
          <c:cat>
            <c:strRef>
              <c:f>'TPH-B Summary Stats'!$B$12:$B$14</c:f>
              <c:strCache>
                <c:ptCount val="3"/>
                <c:pt idx="0">
                  <c:v>&lt;90:1</c:v>
                </c:pt>
                <c:pt idx="1">
                  <c:v>&gt;90:1 to &lt;900:1</c:v>
                </c:pt>
                <c:pt idx="2">
                  <c:v>&gt;900:1</c:v>
                </c:pt>
              </c:strCache>
            </c:strRef>
          </c:cat>
          <c:val>
            <c:numRef>
              <c:f>'TPH-B Summary Stats'!$C$12:$C$14</c:f>
              <c:numCache>
                <c:formatCode>0.0%</c:formatCode>
                <c:ptCount val="3"/>
                <c:pt idx="0">
                  <c:v>0.21703296703296704</c:v>
                </c:pt>
                <c:pt idx="1">
                  <c:v>0.45604395604395603</c:v>
                </c:pt>
                <c:pt idx="2">
                  <c:v>0.32692307692307693</c:v>
                </c:pt>
              </c:numCache>
            </c:numRef>
          </c:val>
        </c:ser>
        <c:gapWidth val="300"/>
        <c:axId val="62543744"/>
        <c:axId val="62558208"/>
      </c:barChart>
      <c:catAx>
        <c:axId val="62543744"/>
        <c:scaling>
          <c:orientation val="minMax"/>
        </c:scaling>
        <c:axPos val="b"/>
        <c:title>
          <c:tx>
            <c:rich>
              <a:bodyPr/>
              <a:lstStyle/>
              <a:p>
                <a:pPr>
                  <a:defRPr sz="1200">
                    <a:latin typeface="Times New Roman" pitchFamily="18" charset="0"/>
                    <a:cs typeface="Times New Roman" pitchFamily="18" charset="0"/>
                  </a:defRPr>
                </a:pPr>
                <a:r>
                  <a:rPr lang="en-US" sz="1200" b="1" i="0" u="none" strike="noStrike" baseline="0">
                    <a:latin typeface="Times New Roman" pitchFamily="18" charset="0"/>
                    <a:cs typeface="Times New Roman" pitchFamily="18" charset="0"/>
                  </a:rPr>
                  <a:t>TPH:Benzene Ratio</a:t>
                </a:r>
                <a:endParaRPr lang="en-US" sz="1200">
                  <a:latin typeface="Times New Roman" pitchFamily="18" charset="0"/>
                  <a:cs typeface="Times New Roman" pitchFamily="18" charset="0"/>
                </a:endParaRPr>
              </a:p>
            </c:rich>
          </c:tx>
          <c:layout>
            <c:manualLayout>
              <c:xMode val="edge"/>
              <c:yMode val="edge"/>
              <c:x val="0.44653746694947288"/>
              <c:y val="0.87038251366120223"/>
            </c:manualLayout>
          </c:layout>
        </c:title>
        <c:majorTickMark val="none"/>
        <c:tickLblPos val="nextTo"/>
        <c:txPr>
          <a:bodyPr/>
          <a:lstStyle/>
          <a:p>
            <a:pPr>
              <a:defRPr sz="1200" baseline="0">
                <a:latin typeface="Times New Roman" pitchFamily="18" charset="0"/>
                <a:cs typeface="Times New Roman" pitchFamily="18" charset="0"/>
              </a:defRPr>
            </a:pPr>
            <a:endParaRPr lang="en-US"/>
          </a:p>
        </c:txPr>
        <c:crossAx val="62558208"/>
        <c:crosses val="autoZero"/>
        <c:auto val="1"/>
        <c:lblAlgn val="ctr"/>
        <c:lblOffset val="100"/>
      </c:catAx>
      <c:valAx>
        <c:axId val="62558208"/>
        <c:scaling>
          <c:orientation val="minMax"/>
          <c:max val="0.5"/>
          <c:min val="0"/>
        </c:scaling>
        <c:axPos val="l"/>
        <c:majorGridlines/>
        <c:minorGridlines/>
        <c:title>
          <c:tx>
            <c:rich>
              <a:bodyPr/>
              <a:lstStyle/>
              <a:p>
                <a:pPr>
                  <a:defRPr>
                    <a:latin typeface="Times New Roman" pitchFamily="18" charset="0"/>
                    <a:cs typeface="Times New Roman" pitchFamily="18" charset="0"/>
                  </a:defRPr>
                </a:pPr>
                <a:r>
                  <a:rPr lang="en-US" sz="1200">
                    <a:latin typeface="Times New Roman" pitchFamily="18" charset="0"/>
                    <a:cs typeface="Times New Roman" pitchFamily="18" charset="0"/>
                  </a:rPr>
                  <a:t>Percent Total Samples</a:t>
                </a:r>
              </a:p>
            </c:rich>
          </c:tx>
          <c:layout>
            <c:manualLayout>
              <c:xMode val="edge"/>
              <c:yMode val="edge"/>
              <c:x val="3.333333333333334E-2"/>
              <c:y val="8.7605715952172744E-2"/>
            </c:manualLayout>
          </c:layout>
        </c:title>
        <c:numFmt formatCode="0.0%" sourceLinked="1"/>
        <c:tickLblPos val="nextTo"/>
        <c:txPr>
          <a:bodyPr/>
          <a:lstStyle/>
          <a:p>
            <a:pPr>
              <a:defRPr sz="1200" baseline="0">
                <a:latin typeface="Times New Roman" pitchFamily="18" charset="0"/>
                <a:cs typeface="Times New Roman" pitchFamily="18" charset="0"/>
              </a:defRPr>
            </a:pPr>
            <a:endParaRPr lang="en-US"/>
          </a:p>
        </c:txPr>
        <c:crossAx val="62543744"/>
        <c:crosses val="autoZero"/>
        <c:crossBetween val="between"/>
        <c:majorUnit val="0.05"/>
        <c:minorUnit val="0.05"/>
      </c:valAx>
    </c:plotArea>
    <c:plotVisOnly val="1"/>
  </c:chart>
  <c:printSettings>
    <c:headerFooter/>
    <c:pageMargins b="0.75000000000000078" l="0.70000000000000062" r="0.70000000000000062" t="0.75000000000000078"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17</xdr:row>
      <xdr:rowOff>0</xdr:rowOff>
    </xdr:from>
    <xdr:to>
      <xdr:col>6</xdr:col>
      <xdr:colOff>400050</xdr:colOff>
      <xdr:row>32</xdr:row>
      <xdr:rowOff>47625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pageSetUpPr fitToPage="1"/>
  </sheetPr>
  <dimension ref="B2:L368"/>
  <sheetViews>
    <sheetView tabSelected="1" topLeftCell="A7" workbookViewId="0">
      <selection activeCell="K21" sqref="K21"/>
    </sheetView>
  </sheetViews>
  <sheetFormatPr defaultRowHeight="15.75"/>
  <cols>
    <col min="1" max="1" width="3.7109375" style="1" customWidth="1"/>
    <col min="2" max="2" width="9.140625" style="5"/>
    <col min="3" max="3" width="12.7109375" style="5" customWidth="1"/>
    <col min="4" max="4" width="9.140625" style="5"/>
    <col min="5" max="6" width="12.7109375" style="5" customWidth="1"/>
    <col min="7" max="7" width="15.7109375" style="5" customWidth="1"/>
    <col min="8" max="8" width="12.7109375" style="1" customWidth="1"/>
    <col min="9" max="9" width="14.7109375" style="18" customWidth="1"/>
    <col min="10" max="10" width="9.140625" style="1"/>
    <col min="11" max="11" width="35" style="18" customWidth="1"/>
    <col min="12" max="12" width="21.140625" style="1" customWidth="1"/>
    <col min="13" max="13" width="9.28515625" style="1" customWidth="1"/>
    <col min="14" max="16384" width="9.140625" style="1"/>
  </cols>
  <sheetData>
    <row r="2" spans="2:12" s="10" customFormat="1" ht="36.75" customHeight="1">
      <c r="B2" s="94" t="s">
        <v>42</v>
      </c>
      <c r="C2" s="95"/>
      <c r="D2" s="95"/>
      <c r="E2" s="95"/>
      <c r="F2" s="95"/>
      <c r="G2" s="95"/>
      <c r="H2" s="95"/>
      <c r="I2" s="95"/>
      <c r="J2" s="26"/>
      <c r="L2" s="6"/>
    </row>
    <row r="3" spans="2:12">
      <c r="B3" s="48" t="s">
        <v>31</v>
      </c>
    </row>
    <row r="4" spans="2:12" s="52" customFormat="1" ht="35.25" thickBot="1">
      <c r="B4" s="49" t="s">
        <v>25</v>
      </c>
      <c r="C4" s="21" t="s">
        <v>26</v>
      </c>
      <c r="D4" s="49" t="s">
        <v>27</v>
      </c>
      <c r="E4" s="21" t="s">
        <v>28</v>
      </c>
      <c r="F4" s="21" t="s">
        <v>16</v>
      </c>
      <c r="G4" s="49" t="s">
        <v>29</v>
      </c>
      <c r="H4" s="50" t="s">
        <v>30</v>
      </c>
      <c r="I4" s="51" t="s">
        <v>2</v>
      </c>
    </row>
    <row r="5" spans="2:12">
      <c r="B5" s="5">
        <v>1</v>
      </c>
      <c r="C5" s="5">
        <v>402</v>
      </c>
      <c r="D5" s="5">
        <v>1</v>
      </c>
      <c r="E5" s="5">
        <v>2579</v>
      </c>
      <c r="F5" s="5" t="s">
        <v>17</v>
      </c>
      <c r="G5" s="18">
        <v>25000</v>
      </c>
      <c r="H5" s="18">
        <v>900</v>
      </c>
      <c r="I5" s="18">
        <f t="shared" ref="I5:I68" si="0">G5/H5</f>
        <v>27.777777777777779</v>
      </c>
      <c r="K5" s="25"/>
      <c r="L5" s="3"/>
    </row>
    <row r="6" spans="2:12">
      <c r="C6" s="5">
        <v>402</v>
      </c>
      <c r="D6" s="5">
        <f t="shared" ref="D6:D69" si="1">1+D5</f>
        <v>2</v>
      </c>
      <c r="E6" s="5">
        <v>2582</v>
      </c>
      <c r="F6" s="5" t="s">
        <v>17</v>
      </c>
      <c r="G6" s="18">
        <v>28000000</v>
      </c>
      <c r="H6" s="18">
        <v>200000</v>
      </c>
      <c r="I6" s="18">
        <f t="shared" si="0"/>
        <v>140</v>
      </c>
      <c r="K6" s="25"/>
      <c r="L6" s="3"/>
    </row>
    <row r="7" spans="2:12">
      <c r="B7" s="5">
        <v>2</v>
      </c>
      <c r="C7" s="5">
        <v>409</v>
      </c>
      <c r="D7" s="5">
        <f t="shared" si="1"/>
        <v>3</v>
      </c>
      <c r="E7" s="5">
        <v>2849</v>
      </c>
      <c r="F7" s="5" t="s">
        <v>17</v>
      </c>
      <c r="G7" s="18">
        <v>46000</v>
      </c>
      <c r="H7" s="18">
        <v>2600</v>
      </c>
      <c r="I7" s="18">
        <f t="shared" si="0"/>
        <v>17.692307692307693</v>
      </c>
      <c r="K7" s="23"/>
      <c r="L7" s="2"/>
    </row>
    <row r="8" spans="2:12">
      <c r="C8" s="5">
        <v>409</v>
      </c>
      <c r="D8" s="5">
        <f t="shared" si="1"/>
        <v>4</v>
      </c>
      <c r="E8" s="5">
        <v>2850</v>
      </c>
      <c r="F8" s="5" t="s">
        <v>17</v>
      </c>
      <c r="G8" s="18">
        <v>3600</v>
      </c>
      <c r="H8" s="18">
        <v>140</v>
      </c>
      <c r="I8" s="18">
        <f t="shared" si="0"/>
        <v>25.714285714285715</v>
      </c>
      <c r="K8" s="53"/>
      <c r="L8" s="54"/>
    </row>
    <row r="9" spans="2:12">
      <c r="C9" s="5">
        <v>409</v>
      </c>
      <c r="D9" s="5">
        <f t="shared" si="1"/>
        <v>5</v>
      </c>
      <c r="E9" s="5">
        <v>2851</v>
      </c>
      <c r="F9" s="5" t="s">
        <v>17</v>
      </c>
      <c r="G9" s="18">
        <v>1700</v>
      </c>
      <c r="H9" s="18">
        <v>100</v>
      </c>
      <c r="I9" s="18">
        <f t="shared" si="0"/>
        <v>17</v>
      </c>
      <c r="K9" s="53"/>
      <c r="L9" s="54"/>
    </row>
    <row r="10" spans="2:12">
      <c r="C10" s="5">
        <v>409</v>
      </c>
      <c r="D10" s="5">
        <f t="shared" si="1"/>
        <v>6</v>
      </c>
      <c r="E10" s="5">
        <v>2852</v>
      </c>
      <c r="F10" s="5" t="s">
        <v>17</v>
      </c>
      <c r="G10" s="18">
        <v>1000</v>
      </c>
      <c r="H10" s="18">
        <v>16</v>
      </c>
      <c r="I10" s="18">
        <f t="shared" si="0"/>
        <v>62.5</v>
      </c>
      <c r="K10" s="36"/>
      <c r="L10" s="37"/>
    </row>
    <row r="11" spans="2:12">
      <c r="C11" s="5">
        <v>409</v>
      </c>
      <c r="D11" s="5">
        <f t="shared" si="1"/>
        <v>7</v>
      </c>
      <c r="E11" s="5">
        <v>2853</v>
      </c>
      <c r="F11" s="5" t="s">
        <v>17</v>
      </c>
      <c r="G11" s="18">
        <v>25000</v>
      </c>
      <c r="H11" s="18">
        <v>940</v>
      </c>
      <c r="I11" s="18">
        <f t="shared" si="0"/>
        <v>26.595744680851062</v>
      </c>
      <c r="K11" s="55"/>
      <c r="L11" s="56"/>
    </row>
    <row r="12" spans="2:12">
      <c r="C12" s="5">
        <v>409</v>
      </c>
      <c r="D12" s="5">
        <f t="shared" si="1"/>
        <v>8</v>
      </c>
      <c r="E12" s="5">
        <v>2854</v>
      </c>
      <c r="F12" s="5" t="s">
        <v>17</v>
      </c>
      <c r="G12" s="18">
        <v>1200</v>
      </c>
      <c r="H12" s="22">
        <v>7.1</v>
      </c>
      <c r="I12" s="18">
        <f t="shared" si="0"/>
        <v>169.01408450704227</v>
      </c>
      <c r="K12" s="57"/>
      <c r="L12" s="58"/>
    </row>
    <row r="13" spans="2:12">
      <c r="C13" s="5">
        <v>409</v>
      </c>
      <c r="D13" s="5">
        <f t="shared" si="1"/>
        <v>9</v>
      </c>
      <c r="E13" s="5">
        <v>2855</v>
      </c>
      <c r="F13" s="5" t="s">
        <v>17</v>
      </c>
      <c r="G13" s="18">
        <v>4000</v>
      </c>
      <c r="H13" s="18">
        <v>49</v>
      </c>
      <c r="I13" s="18">
        <f t="shared" si="0"/>
        <v>81.632653061224488</v>
      </c>
      <c r="K13" s="59"/>
      <c r="L13" s="58"/>
    </row>
    <row r="14" spans="2:12">
      <c r="C14" s="5">
        <v>409</v>
      </c>
      <c r="D14" s="5">
        <f t="shared" si="1"/>
        <v>10</v>
      </c>
      <c r="E14" s="5">
        <v>2856</v>
      </c>
      <c r="F14" s="5" t="s">
        <v>17</v>
      </c>
      <c r="G14" s="18">
        <v>53000</v>
      </c>
      <c r="H14" s="18">
        <v>8100</v>
      </c>
      <c r="I14" s="18">
        <f t="shared" si="0"/>
        <v>6.5432098765432096</v>
      </c>
      <c r="K14" s="57"/>
      <c r="L14" s="58"/>
    </row>
    <row r="15" spans="2:12">
      <c r="B15" s="5">
        <v>3</v>
      </c>
      <c r="C15" s="5">
        <v>410</v>
      </c>
      <c r="D15" s="5">
        <f t="shared" si="1"/>
        <v>11</v>
      </c>
      <c r="E15" s="5">
        <v>2875</v>
      </c>
      <c r="F15" s="5" t="s">
        <v>17</v>
      </c>
      <c r="G15" s="18">
        <v>8250</v>
      </c>
      <c r="H15" s="18">
        <v>18.2</v>
      </c>
      <c r="I15" s="18">
        <f t="shared" si="0"/>
        <v>453.2967032967033</v>
      </c>
      <c r="K15" s="57"/>
      <c r="L15" s="58"/>
    </row>
    <row r="16" spans="2:12">
      <c r="C16" s="5">
        <v>410</v>
      </c>
      <c r="D16" s="5">
        <f t="shared" si="1"/>
        <v>12</v>
      </c>
      <c r="E16" s="5">
        <v>2876</v>
      </c>
      <c r="F16" s="5" t="s">
        <v>17</v>
      </c>
      <c r="G16" s="18">
        <v>2860</v>
      </c>
      <c r="H16" s="22">
        <v>2.8</v>
      </c>
      <c r="I16" s="18">
        <f t="shared" si="0"/>
        <v>1021.4285714285714</v>
      </c>
    </row>
    <row r="17" spans="2:9">
      <c r="C17" s="5">
        <v>410</v>
      </c>
      <c r="D17" s="5">
        <f t="shared" si="1"/>
        <v>13</v>
      </c>
      <c r="E17" s="5">
        <v>2879</v>
      </c>
      <c r="F17" s="5" t="s">
        <v>17</v>
      </c>
      <c r="G17" s="18">
        <v>4080</v>
      </c>
      <c r="H17" s="18">
        <v>27</v>
      </c>
      <c r="I17" s="18">
        <f t="shared" si="0"/>
        <v>151.11111111111111</v>
      </c>
    </row>
    <row r="18" spans="2:9">
      <c r="B18" s="5">
        <v>4</v>
      </c>
      <c r="C18" s="5">
        <v>411</v>
      </c>
      <c r="D18" s="5">
        <f t="shared" si="1"/>
        <v>14</v>
      </c>
      <c r="E18" s="5">
        <v>2881</v>
      </c>
      <c r="F18" s="5" t="s">
        <v>17</v>
      </c>
      <c r="G18" s="18">
        <v>4340</v>
      </c>
      <c r="H18" s="18">
        <v>12</v>
      </c>
      <c r="I18" s="18">
        <f t="shared" si="0"/>
        <v>361.66666666666669</v>
      </c>
    </row>
    <row r="19" spans="2:9">
      <c r="C19" s="5">
        <v>411</v>
      </c>
      <c r="D19" s="5">
        <f t="shared" si="1"/>
        <v>15</v>
      </c>
      <c r="E19" s="5">
        <v>2882</v>
      </c>
      <c r="F19" s="5" t="s">
        <v>17</v>
      </c>
      <c r="G19" s="18">
        <v>1300</v>
      </c>
      <c r="H19" s="22">
        <v>2.7</v>
      </c>
      <c r="I19" s="18">
        <f t="shared" si="0"/>
        <v>481.48148148148147</v>
      </c>
    </row>
    <row r="20" spans="2:9">
      <c r="C20" s="5">
        <v>411</v>
      </c>
      <c r="D20" s="5">
        <f t="shared" si="1"/>
        <v>16</v>
      </c>
      <c r="E20" s="5">
        <v>2883</v>
      </c>
      <c r="F20" s="5" t="s">
        <v>17</v>
      </c>
      <c r="G20" s="18">
        <v>1430</v>
      </c>
      <c r="H20" s="22">
        <v>8.1199999999999992</v>
      </c>
      <c r="I20" s="18">
        <f t="shared" si="0"/>
        <v>176.10837438423647</v>
      </c>
    </row>
    <row r="21" spans="2:9">
      <c r="C21" s="5">
        <v>411</v>
      </c>
      <c r="D21" s="5">
        <f t="shared" si="1"/>
        <v>17</v>
      </c>
      <c r="E21" s="5">
        <v>2884</v>
      </c>
      <c r="F21" s="5" t="s">
        <v>17</v>
      </c>
      <c r="G21" s="18">
        <v>3260</v>
      </c>
      <c r="H21" s="22">
        <v>7.47</v>
      </c>
      <c r="I21" s="18">
        <f t="shared" si="0"/>
        <v>436.41231593038822</v>
      </c>
    </row>
    <row r="22" spans="2:9">
      <c r="B22" s="5">
        <v>5</v>
      </c>
      <c r="C22" s="5">
        <v>412</v>
      </c>
      <c r="D22" s="5">
        <f t="shared" si="1"/>
        <v>18</v>
      </c>
      <c r="E22" s="5">
        <v>2885</v>
      </c>
      <c r="F22" s="5" t="s">
        <v>17</v>
      </c>
      <c r="G22" s="18">
        <v>3780</v>
      </c>
      <c r="H22" s="18">
        <v>37</v>
      </c>
      <c r="I22" s="18">
        <f t="shared" si="0"/>
        <v>102.16216216216216</v>
      </c>
    </row>
    <row r="23" spans="2:9">
      <c r="C23" s="5">
        <v>412</v>
      </c>
      <c r="D23" s="5">
        <f t="shared" si="1"/>
        <v>19</v>
      </c>
      <c r="E23" s="5">
        <v>2888</v>
      </c>
      <c r="F23" s="5" t="s">
        <v>17</v>
      </c>
      <c r="G23" s="18">
        <v>7210</v>
      </c>
      <c r="H23" s="18">
        <v>37</v>
      </c>
      <c r="I23" s="18">
        <f t="shared" si="0"/>
        <v>194.86486486486487</v>
      </c>
    </row>
    <row r="24" spans="2:9">
      <c r="C24" s="5">
        <v>412</v>
      </c>
      <c r="D24" s="5">
        <f t="shared" si="1"/>
        <v>20</v>
      </c>
      <c r="E24" s="5">
        <v>2889</v>
      </c>
      <c r="F24" s="5" t="s">
        <v>17</v>
      </c>
      <c r="G24" s="18">
        <v>43400</v>
      </c>
      <c r="H24" s="18">
        <v>40</v>
      </c>
      <c r="I24" s="18">
        <f t="shared" si="0"/>
        <v>1085</v>
      </c>
    </row>
    <row r="25" spans="2:9">
      <c r="B25" s="5">
        <v>6</v>
      </c>
      <c r="C25" s="5">
        <v>413</v>
      </c>
      <c r="D25" s="5">
        <f t="shared" si="1"/>
        <v>21</v>
      </c>
      <c r="E25" s="5">
        <v>2891</v>
      </c>
      <c r="F25" s="5" t="s">
        <v>17</v>
      </c>
      <c r="G25" s="18">
        <v>139000</v>
      </c>
      <c r="H25" s="18">
        <v>150</v>
      </c>
      <c r="I25" s="18">
        <f t="shared" si="0"/>
        <v>926.66666666666663</v>
      </c>
    </row>
    <row r="26" spans="2:9">
      <c r="C26" s="5">
        <v>413</v>
      </c>
      <c r="D26" s="5">
        <f t="shared" si="1"/>
        <v>22</v>
      </c>
      <c r="E26" s="5">
        <v>2892</v>
      </c>
      <c r="F26" s="5" t="s">
        <v>17</v>
      </c>
      <c r="G26" s="18">
        <v>15600</v>
      </c>
      <c r="H26" s="18">
        <v>18.2</v>
      </c>
      <c r="I26" s="18">
        <f t="shared" si="0"/>
        <v>857.14285714285722</v>
      </c>
    </row>
    <row r="27" spans="2:9">
      <c r="C27" s="5">
        <v>413</v>
      </c>
      <c r="D27" s="5">
        <f t="shared" si="1"/>
        <v>23</v>
      </c>
      <c r="E27" s="5">
        <v>2894</v>
      </c>
      <c r="F27" s="5" t="s">
        <v>17</v>
      </c>
      <c r="G27" s="18">
        <v>64700</v>
      </c>
      <c r="H27" s="18">
        <v>84.4</v>
      </c>
      <c r="I27" s="18">
        <f t="shared" si="0"/>
        <v>766.5876777251184</v>
      </c>
    </row>
    <row r="28" spans="2:9">
      <c r="C28" s="5">
        <v>413</v>
      </c>
      <c r="D28" s="5">
        <f t="shared" si="1"/>
        <v>24</v>
      </c>
      <c r="E28" s="5">
        <v>2895</v>
      </c>
      <c r="F28" s="5" t="s">
        <v>17</v>
      </c>
      <c r="G28" s="18">
        <v>12600</v>
      </c>
      <c r="H28" s="18">
        <v>12</v>
      </c>
      <c r="I28" s="18">
        <f t="shared" si="0"/>
        <v>1050</v>
      </c>
    </row>
    <row r="29" spans="2:9">
      <c r="B29" s="5">
        <v>7</v>
      </c>
      <c r="C29" s="5">
        <v>414</v>
      </c>
      <c r="D29" s="5">
        <f t="shared" si="1"/>
        <v>25</v>
      </c>
      <c r="E29" s="5">
        <v>2898</v>
      </c>
      <c r="F29" s="5" t="s">
        <v>17</v>
      </c>
      <c r="G29" s="18">
        <v>3950</v>
      </c>
      <c r="H29" s="18">
        <v>25</v>
      </c>
      <c r="I29" s="18">
        <f t="shared" si="0"/>
        <v>158</v>
      </c>
    </row>
    <row r="30" spans="2:9">
      <c r="C30" s="5">
        <v>414</v>
      </c>
      <c r="D30" s="5">
        <f t="shared" si="1"/>
        <v>26</v>
      </c>
      <c r="E30" s="5">
        <v>2900</v>
      </c>
      <c r="F30" s="5" t="s">
        <v>17</v>
      </c>
      <c r="G30" s="18">
        <v>5210</v>
      </c>
      <c r="H30" s="18">
        <v>25</v>
      </c>
      <c r="I30" s="18">
        <f t="shared" si="0"/>
        <v>208.4</v>
      </c>
    </row>
    <row r="31" spans="2:9">
      <c r="C31" s="5">
        <v>414</v>
      </c>
      <c r="D31" s="5">
        <f t="shared" si="1"/>
        <v>27</v>
      </c>
      <c r="E31" s="5">
        <v>2901</v>
      </c>
      <c r="F31" s="5" t="s">
        <v>17</v>
      </c>
      <c r="G31" s="18">
        <v>4340</v>
      </c>
      <c r="H31" s="18">
        <v>25.3</v>
      </c>
      <c r="I31" s="18">
        <f t="shared" si="0"/>
        <v>171.54150197628459</v>
      </c>
    </row>
    <row r="32" spans="2:9">
      <c r="B32" s="5">
        <v>8</v>
      </c>
      <c r="C32" s="5">
        <v>415</v>
      </c>
      <c r="D32" s="5">
        <f t="shared" si="1"/>
        <v>28</v>
      </c>
      <c r="E32" s="5">
        <v>2903</v>
      </c>
      <c r="F32" s="5" t="s">
        <v>17</v>
      </c>
      <c r="G32" s="18">
        <v>265000</v>
      </c>
      <c r="H32" s="18">
        <v>1430</v>
      </c>
      <c r="I32" s="18">
        <f t="shared" si="0"/>
        <v>185.31468531468531</v>
      </c>
    </row>
    <row r="33" spans="2:9">
      <c r="C33" s="5">
        <v>415</v>
      </c>
      <c r="D33" s="5">
        <f t="shared" si="1"/>
        <v>29</v>
      </c>
      <c r="E33" s="5">
        <v>2904</v>
      </c>
      <c r="F33" s="5" t="s">
        <v>17</v>
      </c>
      <c r="G33" s="18">
        <v>2820</v>
      </c>
      <c r="H33" s="22">
        <v>5.2</v>
      </c>
      <c r="I33" s="18">
        <f t="shared" si="0"/>
        <v>542.30769230769226</v>
      </c>
    </row>
    <row r="34" spans="2:9">
      <c r="C34" s="5">
        <v>415</v>
      </c>
      <c r="D34" s="5">
        <f t="shared" si="1"/>
        <v>30</v>
      </c>
      <c r="E34" s="5">
        <v>2907</v>
      </c>
      <c r="F34" s="5" t="s">
        <v>17</v>
      </c>
      <c r="G34" s="18">
        <v>130000</v>
      </c>
      <c r="H34" s="18">
        <v>422</v>
      </c>
      <c r="I34" s="18">
        <f t="shared" si="0"/>
        <v>308.05687203791467</v>
      </c>
    </row>
    <row r="35" spans="2:9">
      <c r="B35" s="5">
        <v>9</v>
      </c>
      <c r="C35" s="5">
        <v>416</v>
      </c>
      <c r="D35" s="5">
        <f t="shared" si="1"/>
        <v>31</v>
      </c>
      <c r="E35" s="5">
        <v>2910</v>
      </c>
      <c r="F35" s="5" t="s">
        <v>17</v>
      </c>
      <c r="G35" s="18">
        <v>781000</v>
      </c>
      <c r="H35" s="18">
        <v>182</v>
      </c>
      <c r="I35" s="18">
        <f t="shared" si="0"/>
        <v>4291.2087912087909</v>
      </c>
    </row>
    <row r="36" spans="2:9">
      <c r="B36" s="5">
        <v>10</v>
      </c>
      <c r="C36" s="5">
        <v>417</v>
      </c>
      <c r="D36" s="5">
        <f t="shared" si="1"/>
        <v>32</v>
      </c>
      <c r="E36" s="5">
        <v>2915</v>
      </c>
      <c r="F36" s="5" t="s">
        <v>17</v>
      </c>
      <c r="G36" s="18">
        <v>1650</v>
      </c>
      <c r="H36" s="18">
        <v>20.5</v>
      </c>
      <c r="I36" s="18">
        <f t="shared" si="0"/>
        <v>80.487804878048777</v>
      </c>
    </row>
    <row r="37" spans="2:9">
      <c r="C37" s="5">
        <v>417</v>
      </c>
      <c r="D37" s="5">
        <f t="shared" si="1"/>
        <v>33</v>
      </c>
      <c r="E37" s="5">
        <v>2918</v>
      </c>
      <c r="F37" s="5" t="s">
        <v>17</v>
      </c>
      <c r="G37" s="18">
        <v>5990</v>
      </c>
      <c r="H37" s="18">
        <v>24.4</v>
      </c>
      <c r="I37" s="18">
        <f t="shared" si="0"/>
        <v>245.49180327868854</v>
      </c>
    </row>
    <row r="38" spans="2:9">
      <c r="C38" s="5">
        <v>417</v>
      </c>
      <c r="D38" s="5">
        <f t="shared" si="1"/>
        <v>34</v>
      </c>
      <c r="E38" s="5">
        <v>2919</v>
      </c>
      <c r="F38" s="5" t="s">
        <v>17</v>
      </c>
      <c r="G38" s="18">
        <v>8290</v>
      </c>
      <c r="H38" s="18">
        <v>34.1</v>
      </c>
      <c r="I38" s="18">
        <f t="shared" si="0"/>
        <v>243.10850439882697</v>
      </c>
    </row>
    <row r="39" spans="2:9">
      <c r="C39" s="5">
        <v>417</v>
      </c>
      <c r="D39" s="5">
        <f t="shared" si="1"/>
        <v>35</v>
      </c>
      <c r="E39" s="5">
        <v>2921</v>
      </c>
      <c r="F39" s="5" t="s">
        <v>17</v>
      </c>
      <c r="G39" s="18">
        <v>38400</v>
      </c>
      <c r="H39" s="18">
        <v>61.4</v>
      </c>
      <c r="I39" s="18">
        <f t="shared" si="0"/>
        <v>625.40716612377855</v>
      </c>
    </row>
    <row r="40" spans="2:9">
      <c r="C40" s="5">
        <v>417</v>
      </c>
      <c r="D40" s="5">
        <f t="shared" si="1"/>
        <v>36</v>
      </c>
      <c r="E40" s="5">
        <v>2922</v>
      </c>
      <c r="F40" s="5" t="s">
        <v>17</v>
      </c>
      <c r="G40" s="18">
        <v>46900</v>
      </c>
      <c r="H40" s="22">
        <v>0.1</v>
      </c>
      <c r="I40" s="18">
        <f t="shared" si="0"/>
        <v>469000</v>
      </c>
    </row>
    <row r="41" spans="2:9">
      <c r="C41" s="5">
        <v>417</v>
      </c>
      <c r="D41" s="5">
        <f t="shared" si="1"/>
        <v>37</v>
      </c>
      <c r="E41" s="5">
        <v>2924</v>
      </c>
      <c r="F41" s="5" t="s">
        <v>17</v>
      </c>
      <c r="G41" s="18">
        <v>10500</v>
      </c>
      <c r="H41" s="22">
        <v>0.1</v>
      </c>
      <c r="I41" s="18">
        <f t="shared" si="0"/>
        <v>105000</v>
      </c>
    </row>
    <row r="42" spans="2:9">
      <c r="C42" s="5">
        <v>417</v>
      </c>
      <c r="D42" s="5">
        <f t="shared" si="1"/>
        <v>38</v>
      </c>
      <c r="E42" s="5">
        <v>2925</v>
      </c>
      <c r="F42" s="5" t="s">
        <v>17</v>
      </c>
      <c r="G42" s="18">
        <v>3290</v>
      </c>
      <c r="H42" s="18">
        <v>15.6</v>
      </c>
      <c r="I42" s="18">
        <f t="shared" si="0"/>
        <v>210.89743589743591</v>
      </c>
    </row>
    <row r="43" spans="2:9">
      <c r="C43" s="5">
        <v>417</v>
      </c>
      <c r="D43" s="5">
        <f t="shared" si="1"/>
        <v>39</v>
      </c>
      <c r="E43" s="5">
        <v>2927</v>
      </c>
      <c r="F43" s="5" t="s">
        <v>17</v>
      </c>
      <c r="G43" s="18">
        <v>4730</v>
      </c>
      <c r="H43" s="18">
        <v>23.1</v>
      </c>
      <c r="I43" s="18">
        <f t="shared" si="0"/>
        <v>204.76190476190476</v>
      </c>
    </row>
    <row r="44" spans="2:9">
      <c r="C44" s="5">
        <v>417</v>
      </c>
      <c r="D44" s="5">
        <f t="shared" si="1"/>
        <v>40</v>
      </c>
      <c r="E44" s="5">
        <v>2928</v>
      </c>
      <c r="F44" s="5" t="s">
        <v>17</v>
      </c>
      <c r="G44" s="18">
        <v>2740</v>
      </c>
      <c r="H44" s="18">
        <v>14.6</v>
      </c>
      <c r="I44" s="18">
        <f t="shared" si="0"/>
        <v>187.67123287671234</v>
      </c>
    </row>
    <row r="45" spans="2:9">
      <c r="B45" s="5">
        <v>11</v>
      </c>
      <c r="C45" s="5">
        <v>418</v>
      </c>
      <c r="D45" s="5">
        <f t="shared" si="1"/>
        <v>41</v>
      </c>
      <c r="E45" s="5">
        <v>2929</v>
      </c>
      <c r="F45" s="5" t="s">
        <v>17</v>
      </c>
      <c r="G45" s="18">
        <v>1780000</v>
      </c>
      <c r="H45" s="18">
        <v>10700</v>
      </c>
      <c r="I45" s="18">
        <f t="shared" si="0"/>
        <v>166.35514018691589</v>
      </c>
    </row>
    <row r="46" spans="2:9">
      <c r="C46" s="5">
        <v>418</v>
      </c>
      <c r="D46" s="5">
        <f t="shared" si="1"/>
        <v>42</v>
      </c>
      <c r="E46" s="5">
        <v>2932</v>
      </c>
      <c r="F46" s="5" t="s">
        <v>17</v>
      </c>
      <c r="G46" s="18">
        <v>5210</v>
      </c>
      <c r="H46" s="22">
        <v>0.1</v>
      </c>
      <c r="I46" s="18">
        <f t="shared" si="0"/>
        <v>52100</v>
      </c>
    </row>
    <row r="47" spans="2:9">
      <c r="B47" s="5">
        <v>12</v>
      </c>
      <c r="C47" s="5">
        <v>419</v>
      </c>
      <c r="D47" s="5">
        <f t="shared" si="1"/>
        <v>43</v>
      </c>
      <c r="E47" s="5">
        <v>2935</v>
      </c>
      <c r="F47" s="5" t="s">
        <v>17</v>
      </c>
      <c r="G47" s="18">
        <v>2730</v>
      </c>
      <c r="H47" s="18">
        <v>45</v>
      </c>
      <c r="I47" s="18">
        <f t="shared" si="0"/>
        <v>60.666666666666664</v>
      </c>
    </row>
    <row r="48" spans="2:9">
      <c r="C48" s="5">
        <v>419</v>
      </c>
      <c r="D48" s="5">
        <f t="shared" si="1"/>
        <v>44</v>
      </c>
      <c r="E48" s="5">
        <v>2936</v>
      </c>
      <c r="F48" s="5" t="s">
        <v>17</v>
      </c>
      <c r="G48" s="18">
        <v>1170000</v>
      </c>
      <c r="H48" s="18">
        <v>6170</v>
      </c>
      <c r="I48" s="18">
        <f t="shared" si="0"/>
        <v>189.62722852512155</v>
      </c>
    </row>
    <row r="49" spans="2:9">
      <c r="B49" s="5">
        <v>13</v>
      </c>
      <c r="C49" s="5">
        <v>420</v>
      </c>
      <c r="D49" s="5">
        <f t="shared" si="1"/>
        <v>45</v>
      </c>
      <c r="E49" s="5">
        <v>2941</v>
      </c>
      <c r="F49" s="5" t="s">
        <v>17</v>
      </c>
      <c r="G49" s="18">
        <v>43200</v>
      </c>
      <c r="H49" s="18">
        <v>46.1</v>
      </c>
      <c r="I49" s="18">
        <f t="shared" si="0"/>
        <v>937.09327548806937</v>
      </c>
    </row>
    <row r="50" spans="2:9">
      <c r="C50" s="5">
        <v>420</v>
      </c>
      <c r="D50" s="5">
        <f t="shared" si="1"/>
        <v>46</v>
      </c>
      <c r="E50" s="5">
        <v>2942</v>
      </c>
      <c r="F50" s="5" t="s">
        <v>17</v>
      </c>
      <c r="G50" s="18">
        <v>456000</v>
      </c>
      <c r="H50" s="18">
        <v>270</v>
      </c>
      <c r="I50" s="18">
        <f t="shared" si="0"/>
        <v>1688.8888888888889</v>
      </c>
    </row>
    <row r="51" spans="2:9">
      <c r="C51" s="5">
        <v>420</v>
      </c>
      <c r="D51" s="5">
        <f t="shared" si="1"/>
        <v>47</v>
      </c>
      <c r="E51" s="5">
        <v>2944</v>
      </c>
      <c r="F51" s="5" t="s">
        <v>17</v>
      </c>
      <c r="G51" s="18">
        <v>120000</v>
      </c>
      <c r="H51" s="18">
        <v>487</v>
      </c>
      <c r="I51" s="18">
        <f t="shared" si="0"/>
        <v>246.40657084188911</v>
      </c>
    </row>
    <row r="52" spans="2:9">
      <c r="C52" s="5">
        <v>420</v>
      </c>
      <c r="D52" s="5">
        <f t="shared" si="1"/>
        <v>48</v>
      </c>
      <c r="E52" s="5">
        <v>2945</v>
      </c>
      <c r="F52" s="5" t="s">
        <v>17</v>
      </c>
      <c r="G52" s="18">
        <v>318000</v>
      </c>
      <c r="H52" s="18">
        <v>100</v>
      </c>
      <c r="I52" s="18">
        <f t="shared" si="0"/>
        <v>3180</v>
      </c>
    </row>
    <row r="53" spans="2:9">
      <c r="B53" s="5">
        <v>14</v>
      </c>
      <c r="C53" s="5">
        <v>421</v>
      </c>
      <c r="D53" s="5">
        <f t="shared" si="1"/>
        <v>49</v>
      </c>
      <c r="E53" s="5">
        <v>2947</v>
      </c>
      <c r="F53" s="5" t="s">
        <v>17</v>
      </c>
      <c r="G53" s="18">
        <v>1130000</v>
      </c>
      <c r="H53" s="18">
        <v>360</v>
      </c>
      <c r="I53" s="18">
        <f t="shared" si="0"/>
        <v>3138.8888888888887</v>
      </c>
    </row>
    <row r="54" spans="2:9">
      <c r="C54" s="5">
        <v>421</v>
      </c>
      <c r="D54" s="5">
        <f t="shared" si="1"/>
        <v>50</v>
      </c>
      <c r="E54" s="5">
        <v>2948</v>
      </c>
      <c r="F54" s="5" t="s">
        <v>17</v>
      </c>
      <c r="G54" s="18">
        <v>9980000</v>
      </c>
      <c r="H54" s="18">
        <v>9090</v>
      </c>
      <c r="I54" s="18">
        <f t="shared" si="0"/>
        <v>1097.9097909790978</v>
      </c>
    </row>
    <row r="55" spans="2:9">
      <c r="C55" s="5">
        <v>422</v>
      </c>
      <c r="D55" s="5">
        <f t="shared" si="1"/>
        <v>51</v>
      </c>
      <c r="E55" s="5">
        <v>2954</v>
      </c>
      <c r="F55" s="5" t="s">
        <v>17</v>
      </c>
      <c r="G55" s="18">
        <v>3950</v>
      </c>
      <c r="H55" s="18">
        <v>25</v>
      </c>
      <c r="I55" s="18">
        <f t="shared" si="0"/>
        <v>158</v>
      </c>
    </row>
    <row r="56" spans="2:9">
      <c r="C56" s="5">
        <v>422</v>
      </c>
      <c r="D56" s="5">
        <f t="shared" si="1"/>
        <v>52</v>
      </c>
      <c r="E56" s="5">
        <v>2956</v>
      </c>
      <c r="F56" s="5" t="s">
        <v>17</v>
      </c>
      <c r="G56" s="18">
        <v>5210</v>
      </c>
      <c r="H56" s="18">
        <v>24</v>
      </c>
      <c r="I56" s="18">
        <f t="shared" si="0"/>
        <v>217.08333333333334</v>
      </c>
    </row>
    <row r="57" spans="2:9">
      <c r="C57" s="5">
        <v>422</v>
      </c>
      <c r="D57" s="5">
        <f t="shared" si="1"/>
        <v>53</v>
      </c>
      <c r="E57" s="5">
        <v>2957</v>
      </c>
      <c r="F57" s="5" t="s">
        <v>17</v>
      </c>
      <c r="G57" s="18">
        <v>4340</v>
      </c>
      <c r="H57" s="18">
        <v>25.3</v>
      </c>
      <c r="I57" s="18">
        <f t="shared" si="0"/>
        <v>171.54150197628459</v>
      </c>
    </row>
    <row r="58" spans="2:9">
      <c r="B58" s="5">
        <v>15</v>
      </c>
      <c r="C58" s="5">
        <v>423</v>
      </c>
      <c r="D58" s="5">
        <f t="shared" si="1"/>
        <v>54</v>
      </c>
      <c r="E58" s="5">
        <v>2959</v>
      </c>
      <c r="F58" s="5" t="s">
        <v>17</v>
      </c>
      <c r="G58" s="18">
        <v>2690</v>
      </c>
      <c r="H58" s="18">
        <v>25</v>
      </c>
      <c r="I58" s="18">
        <f t="shared" si="0"/>
        <v>107.6</v>
      </c>
    </row>
    <row r="59" spans="2:9">
      <c r="C59" s="5">
        <v>423</v>
      </c>
      <c r="D59" s="5">
        <f t="shared" si="1"/>
        <v>55</v>
      </c>
      <c r="E59" s="5">
        <v>2960</v>
      </c>
      <c r="F59" s="5" t="s">
        <v>17</v>
      </c>
      <c r="G59" s="18">
        <v>3950</v>
      </c>
      <c r="H59" s="18">
        <v>35.700000000000003</v>
      </c>
      <c r="I59" s="18">
        <f t="shared" si="0"/>
        <v>110.64425770308122</v>
      </c>
    </row>
    <row r="60" spans="2:9">
      <c r="C60" s="5">
        <v>423</v>
      </c>
      <c r="D60" s="5">
        <f t="shared" si="1"/>
        <v>56</v>
      </c>
      <c r="E60" s="5">
        <v>2962</v>
      </c>
      <c r="F60" s="5" t="s">
        <v>17</v>
      </c>
      <c r="G60" s="18">
        <v>2910</v>
      </c>
      <c r="H60" s="18">
        <v>26</v>
      </c>
      <c r="I60" s="18">
        <f t="shared" si="0"/>
        <v>111.92307692307692</v>
      </c>
    </row>
    <row r="61" spans="2:9">
      <c r="C61" s="5">
        <v>423</v>
      </c>
      <c r="D61" s="5">
        <f t="shared" si="1"/>
        <v>57</v>
      </c>
      <c r="E61" s="5">
        <v>2963</v>
      </c>
      <c r="F61" s="5" t="s">
        <v>17</v>
      </c>
      <c r="G61" s="18">
        <v>3990</v>
      </c>
      <c r="H61" s="18">
        <v>39</v>
      </c>
      <c r="I61" s="18">
        <f t="shared" si="0"/>
        <v>102.30769230769231</v>
      </c>
    </row>
    <row r="62" spans="2:9">
      <c r="B62" s="5">
        <v>16</v>
      </c>
      <c r="C62" s="5">
        <v>424</v>
      </c>
      <c r="D62" s="5">
        <f t="shared" si="1"/>
        <v>58</v>
      </c>
      <c r="E62" s="5">
        <v>2966</v>
      </c>
      <c r="F62" s="5" t="s">
        <v>17</v>
      </c>
      <c r="G62" s="18">
        <v>1040</v>
      </c>
      <c r="H62" s="22">
        <v>4.22</v>
      </c>
      <c r="I62" s="18">
        <f t="shared" si="0"/>
        <v>246.44549763033177</v>
      </c>
    </row>
    <row r="63" spans="2:9">
      <c r="C63" s="5">
        <v>424</v>
      </c>
      <c r="D63" s="5">
        <f t="shared" si="1"/>
        <v>59</v>
      </c>
      <c r="E63" s="5">
        <v>2968</v>
      </c>
      <c r="F63" s="5" t="s">
        <v>17</v>
      </c>
      <c r="G63" s="18">
        <v>1740</v>
      </c>
      <c r="H63" s="22">
        <v>5.2</v>
      </c>
      <c r="I63" s="18">
        <f t="shared" si="0"/>
        <v>334.61538461538458</v>
      </c>
    </row>
    <row r="64" spans="2:9">
      <c r="C64" s="5">
        <v>424</v>
      </c>
      <c r="D64" s="5">
        <f t="shared" si="1"/>
        <v>60</v>
      </c>
      <c r="E64" s="5">
        <v>2969</v>
      </c>
      <c r="F64" s="5" t="s">
        <v>17</v>
      </c>
      <c r="G64" s="18">
        <v>1300</v>
      </c>
      <c r="H64" s="18">
        <v>52</v>
      </c>
      <c r="I64" s="18">
        <f t="shared" si="0"/>
        <v>25</v>
      </c>
    </row>
    <row r="65" spans="2:9">
      <c r="B65" s="5">
        <v>17</v>
      </c>
      <c r="C65" s="5">
        <v>425</v>
      </c>
      <c r="D65" s="5">
        <f t="shared" si="1"/>
        <v>61</v>
      </c>
      <c r="E65" s="5">
        <v>2972</v>
      </c>
      <c r="F65" s="5" t="s">
        <v>17</v>
      </c>
      <c r="G65" s="18">
        <v>2650</v>
      </c>
      <c r="H65" s="22">
        <v>3.25</v>
      </c>
      <c r="I65" s="18">
        <f t="shared" si="0"/>
        <v>815.38461538461536</v>
      </c>
    </row>
    <row r="66" spans="2:9">
      <c r="B66" s="5">
        <v>18</v>
      </c>
      <c r="C66" s="5">
        <v>426</v>
      </c>
      <c r="D66" s="5">
        <f t="shared" si="1"/>
        <v>62</v>
      </c>
      <c r="E66" s="5">
        <v>2977</v>
      </c>
      <c r="F66" s="5" t="s">
        <v>17</v>
      </c>
      <c r="G66" s="18">
        <v>5720</v>
      </c>
      <c r="H66" s="18">
        <v>17.600000000000001</v>
      </c>
      <c r="I66" s="18">
        <f t="shared" si="0"/>
        <v>325</v>
      </c>
    </row>
    <row r="67" spans="2:9">
      <c r="C67" s="5">
        <v>426</v>
      </c>
      <c r="D67" s="5">
        <f t="shared" si="1"/>
        <v>63</v>
      </c>
      <c r="E67" s="5">
        <v>2978</v>
      </c>
      <c r="F67" s="5" t="s">
        <v>17</v>
      </c>
      <c r="G67" s="18">
        <v>354000</v>
      </c>
      <c r="H67" s="18">
        <v>47.9</v>
      </c>
      <c r="I67" s="18">
        <f t="shared" si="0"/>
        <v>7390.3966597077242</v>
      </c>
    </row>
    <row r="68" spans="2:9">
      <c r="C68" s="5">
        <v>426</v>
      </c>
      <c r="D68" s="5">
        <f t="shared" si="1"/>
        <v>64</v>
      </c>
      <c r="E68" s="5">
        <v>2980</v>
      </c>
      <c r="F68" s="5" t="s">
        <v>17</v>
      </c>
      <c r="G68" s="18">
        <v>2130</v>
      </c>
      <c r="H68" s="22">
        <v>4.79</v>
      </c>
      <c r="I68" s="18">
        <f t="shared" si="0"/>
        <v>444.67640918580378</v>
      </c>
    </row>
    <row r="69" spans="2:9">
      <c r="B69" s="5">
        <v>19</v>
      </c>
      <c r="C69" s="5">
        <v>427</v>
      </c>
      <c r="D69" s="5">
        <f t="shared" si="1"/>
        <v>65</v>
      </c>
      <c r="E69" s="5">
        <v>2982</v>
      </c>
      <c r="F69" s="5" t="s">
        <v>17</v>
      </c>
      <c r="G69" s="18">
        <v>16500</v>
      </c>
      <c r="H69" s="18">
        <v>52</v>
      </c>
      <c r="I69" s="18">
        <f t="shared" ref="I69:I132" si="2">G69/H69</f>
        <v>317.30769230769232</v>
      </c>
    </row>
    <row r="70" spans="2:9">
      <c r="C70" s="5">
        <v>427</v>
      </c>
      <c r="D70" s="5">
        <f t="shared" ref="D70:D133" si="3">1+D69</f>
        <v>66</v>
      </c>
      <c r="E70" s="5">
        <v>2983</v>
      </c>
      <c r="F70" s="5" t="s">
        <v>17</v>
      </c>
      <c r="G70" s="18">
        <v>21700</v>
      </c>
      <c r="H70" s="18">
        <v>150</v>
      </c>
      <c r="I70" s="18">
        <f t="shared" si="2"/>
        <v>144.66666666666666</v>
      </c>
    </row>
    <row r="71" spans="2:9">
      <c r="C71" s="5">
        <v>427</v>
      </c>
      <c r="D71" s="5">
        <f t="shared" si="3"/>
        <v>67</v>
      </c>
      <c r="E71" s="5">
        <v>2985</v>
      </c>
      <c r="F71" s="5" t="s">
        <v>17</v>
      </c>
      <c r="G71" s="18">
        <v>7810</v>
      </c>
      <c r="H71" s="18">
        <v>42</v>
      </c>
      <c r="I71" s="18">
        <f t="shared" si="2"/>
        <v>185.95238095238096</v>
      </c>
    </row>
    <row r="72" spans="2:9">
      <c r="B72" s="5">
        <v>20</v>
      </c>
      <c r="C72" s="5">
        <v>428</v>
      </c>
      <c r="D72" s="5">
        <f t="shared" si="3"/>
        <v>68</v>
      </c>
      <c r="E72" s="5">
        <v>2986</v>
      </c>
      <c r="F72" s="5" t="s">
        <v>17</v>
      </c>
      <c r="G72" s="18">
        <v>18200000</v>
      </c>
      <c r="H72" s="18">
        <v>455000</v>
      </c>
      <c r="I72" s="18">
        <f t="shared" si="2"/>
        <v>40</v>
      </c>
    </row>
    <row r="73" spans="2:9">
      <c r="C73" s="5">
        <v>428</v>
      </c>
      <c r="D73" s="5">
        <f t="shared" si="3"/>
        <v>69</v>
      </c>
      <c r="E73" s="5">
        <v>2987</v>
      </c>
      <c r="F73" s="5" t="s">
        <v>17</v>
      </c>
      <c r="G73" s="18">
        <v>14300000</v>
      </c>
      <c r="H73" s="18">
        <v>312000</v>
      </c>
      <c r="I73" s="18">
        <f t="shared" si="2"/>
        <v>45.833333333333336</v>
      </c>
    </row>
    <row r="74" spans="2:9">
      <c r="C74" s="5">
        <v>428</v>
      </c>
      <c r="D74" s="5">
        <f t="shared" si="3"/>
        <v>70</v>
      </c>
      <c r="E74" s="5">
        <v>2989</v>
      </c>
      <c r="F74" s="5" t="s">
        <v>17</v>
      </c>
      <c r="G74" s="18">
        <v>9800</v>
      </c>
      <c r="H74" s="18">
        <v>79</v>
      </c>
      <c r="I74" s="18">
        <f t="shared" si="2"/>
        <v>124.0506329113924</v>
      </c>
    </row>
    <row r="75" spans="2:9">
      <c r="B75" s="5">
        <v>21</v>
      </c>
      <c r="C75" s="5">
        <v>429</v>
      </c>
      <c r="D75" s="5">
        <f t="shared" si="3"/>
        <v>71</v>
      </c>
      <c r="E75" s="5">
        <v>2992</v>
      </c>
      <c r="F75" s="5" t="s">
        <v>17</v>
      </c>
      <c r="G75" s="18">
        <v>25100</v>
      </c>
      <c r="H75" s="18">
        <v>45</v>
      </c>
      <c r="I75" s="18">
        <f t="shared" si="2"/>
        <v>557.77777777777783</v>
      </c>
    </row>
    <row r="76" spans="2:9">
      <c r="C76" s="5">
        <v>429</v>
      </c>
      <c r="D76" s="5">
        <f t="shared" si="3"/>
        <v>72</v>
      </c>
      <c r="E76" s="5">
        <v>2993</v>
      </c>
      <c r="F76" s="5" t="s">
        <v>17</v>
      </c>
      <c r="G76" s="18">
        <v>75500</v>
      </c>
      <c r="H76" s="18">
        <v>45</v>
      </c>
      <c r="I76" s="18">
        <f t="shared" si="2"/>
        <v>1677.7777777777778</v>
      </c>
    </row>
    <row r="77" spans="2:9">
      <c r="C77" s="5">
        <v>429</v>
      </c>
      <c r="D77" s="5">
        <f t="shared" si="3"/>
        <v>73</v>
      </c>
      <c r="E77" s="5">
        <v>2995</v>
      </c>
      <c r="F77" s="5" t="s">
        <v>17</v>
      </c>
      <c r="G77" s="18">
        <v>248000</v>
      </c>
      <c r="H77" s="18">
        <v>45</v>
      </c>
      <c r="I77" s="18">
        <f t="shared" si="2"/>
        <v>5511.1111111111113</v>
      </c>
    </row>
    <row r="78" spans="2:9">
      <c r="C78" s="5">
        <v>429</v>
      </c>
      <c r="D78" s="5">
        <f t="shared" si="3"/>
        <v>74</v>
      </c>
      <c r="E78" s="5">
        <v>2996</v>
      </c>
      <c r="F78" s="5" t="s">
        <v>17</v>
      </c>
      <c r="G78" s="18">
        <v>1630</v>
      </c>
      <c r="H78" s="18">
        <v>12</v>
      </c>
      <c r="I78" s="18">
        <f t="shared" si="2"/>
        <v>135.83333333333334</v>
      </c>
    </row>
    <row r="79" spans="2:9">
      <c r="B79" s="5">
        <v>22</v>
      </c>
      <c r="C79" s="5">
        <v>430</v>
      </c>
      <c r="D79" s="5">
        <f t="shared" si="3"/>
        <v>75</v>
      </c>
      <c r="E79" s="5">
        <v>2998</v>
      </c>
      <c r="F79" s="5" t="s">
        <v>17</v>
      </c>
      <c r="G79" s="18">
        <v>6100</v>
      </c>
      <c r="H79" s="18">
        <v>450</v>
      </c>
      <c r="I79" s="18">
        <f t="shared" si="2"/>
        <v>13.555555555555555</v>
      </c>
    </row>
    <row r="80" spans="2:9">
      <c r="C80" s="5">
        <v>430</v>
      </c>
      <c r="D80" s="5">
        <f t="shared" si="3"/>
        <v>76</v>
      </c>
      <c r="E80" s="5">
        <v>2999</v>
      </c>
      <c r="F80" s="5" t="s">
        <v>17</v>
      </c>
      <c r="G80" s="18">
        <v>174000</v>
      </c>
      <c r="H80" s="18">
        <v>2830</v>
      </c>
      <c r="I80" s="18">
        <f t="shared" si="2"/>
        <v>61.484098939929332</v>
      </c>
    </row>
    <row r="81" spans="2:9">
      <c r="C81" s="5">
        <v>430</v>
      </c>
      <c r="D81" s="5">
        <f t="shared" si="3"/>
        <v>77</v>
      </c>
      <c r="E81" s="5">
        <v>3000</v>
      </c>
      <c r="F81" s="5" t="s">
        <v>17</v>
      </c>
      <c r="G81" s="18">
        <v>7400</v>
      </c>
      <c r="H81" s="18">
        <v>550</v>
      </c>
      <c r="I81" s="18">
        <f t="shared" si="2"/>
        <v>13.454545454545455</v>
      </c>
    </row>
    <row r="82" spans="2:9">
      <c r="C82" s="5">
        <v>430</v>
      </c>
      <c r="D82" s="5">
        <f t="shared" si="3"/>
        <v>78</v>
      </c>
      <c r="E82" s="5">
        <v>3001</v>
      </c>
      <c r="F82" s="5" t="s">
        <v>17</v>
      </c>
      <c r="G82" s="18">
        <v>7400</v>
      </c>
      <c r="H82" s="18">
        <v>550</v>
      </c>
      <c r="I82" s="18">
        <f t="shared" si="2"/>
        <v>13.454545454545455</v>
      </c>
    </row>
    <row r="83" spans="2:9">
      <c r="B83" s="5">
        <v>23</v>
      </c>
      <c r="C83" s="5">
        <v>431</v>
      </c>
      <c r="D83" s="5">
        <f t="shared" si="3"/>
        <v>79</v>
      </c>
      <c r="E83" s="5">
        <v>3002</v>
      </c>
      <c r="F83" s="5" t="s">
        <v>17</v>
      </c>
      <c r="G83" s="18">
        <v>6940</v>
      </c>
      <c r="H83" s="18">
        <v>42</v>
      </c>
      <c r="I83" s="18">
        <f t="shared" si="2"/>
        <v>165.23809523809524</v>
      </c>
    </row>
    <row r="84" spans="2:9">
      <c r="C84" s="5">
        <v>431</v>
      </c>
      <c r="D84" s="5">
        <f t="shared" si="3"/>
        <v>80</v>
      </c>
      <c r="E84" s="5">
        <v>3003</v>
      </c>
      <c r="F84" s="5" t="s">
        <v>17</v>
      </c>
      <c r="G84" s="18">
        <v>3780</v>
      </c>
      <c r="H84" s="18">
        <v>52</v>
      </c>
      <c r="I84" s="18">
        <f t="shared" si="2"/>
        <v>72.692307692307693</v>
      </c>
    </row>
    <row r="85" spans="2:9">
      <c r="C85" s="5">
        <v>431</v>
      </c>
      <c r="D85" s="5">
        <f t="shared" si="3"/>
        <v>81</v>
      </c>
      <c r="E85" s="5">
        <v>3005</v>
      </c>
      <c r="F85" s="5" t="s">
        <v>17</v>
      </c>
      <c r="G85" s="18">
        <v>73800</v>
      </c>
      <c r="H85" s="18">
        <v>45</v>
      </c>
      <c r="I85" s="18">
        <f t="shared" si="2"/>
        <v>1640</v>
      </c>
    </row>
    <row r="86" spans="2:9">
      <c r="B86" s="5">
        <v>24</v>
      </c>
      <c r="C86" s="5">
        <v>436</v>
      </c>
      <c r="D86" s="5">
        <f t="shared" si="3"/>
        <v>82</v>
      </c>
      <c r="E86" s="5">
        <v>3093</v>
      </c>
      <c r="F86" s="5" t="s">
        <v>17</v>
      </c>
      <c r="G86" s="18">
        <v>100000</v>
      </c>
      <c r="H86" s="18">
        <v>480</v>
      </c>
      <c r="I86" s="18">
        <f t="shared" si="2"/>
        <v>208.33333333333334</v>
      </c>
    </row>
    <row r="87" spans="2:9">
      <c r="C87" s="5">
        <v>436</v>
      </c>
      <c r="D87" s="5">
        <f t="shared" si="3"/>
        <v>83</v>
      </c>
      <c r="E87" s="5">
        <v>3094</v>
      </c>
      <c r="F87" s="5" t="s">
        <v>17</v>
      </c>
      <c r="G87" s="18">
        <v>210000</v>
      </c>
      <c r="H87" s="18">
        <v>880</v>
      </c>
      <c r="I87" s="18">
        <f t="shared" si="2"/>
        <v>238.63636363636363</v>
      </c>
    </row>
    <row r="88" spans="2:9">
      <c r="C88" s="5">
        <v>436</v>
      </c>
      <c r="D88" s="5">
        <f t="shared" si="3"/>
        <v>84</v>
      </c>
      <c r="E88" s="5">
        <v>3095</v>
      </c>
      <c r="F88" s="5" t="s">
        <v>17</v>
      </c>
      <c r="G88" s="18">
        <v>100000000</v>
      </c>
      <c r="H88" s="18">
        <v>270000</v>
      </c>
      <c r="I88" s="18">
        <f t="shared" si="2"/>
        <v>370.37037037037038</v>
      </c>
    </row>
    <row r="89" spans="2:9">
      <c r="C89" s="5">
        <v>436</v>
      </c>
      <c r="D89" s="5">
        <f t="shared" si="3"/>
        <v>85</v>
      </c>
      <c r="E89" s="5">
        <v>3097</v>
      </c>
      <c r="F89" s="5" t="s">
        <v>17</v>
      </c>
      <c r="G89" s="18">
        <v>160000</v>
      </c>
      <c r="H89" s="18">
        <v>530</v>
      </c>
      <c r="I89" s="18">
        <f t="shared" si="2"/>
        <v>301.88679245283021</v>
      </c>
    </row>
    <row r="90" spans="2:9">
      <c r="C90" s="5">
        <v>436</v>
      </c>
      <c r="D90" s="5">
        <f t="shared" si="3"/>
        <v>86</v>
      </c>
      <c r="E90" s="5">
        <v>3098</v>
      </c>
      <c r="F90" s="5" t="s">
        <v>17</v>
      </c>
      <c r="G90" s="18">
        <v>110000000</v>
      </c>
      <c r="H90" s="18">
        <v>210000</v>
      </c>
      <c r="I90" s="18">
        <f t="shared" si="2"/>
        <v>523.80952380952385</v>
      </c>
    </row>
    <row r="91" spans="2:9">
      <c r="C91" s="5">
        <v>436</v>
      </c>
      <c r="D91" s="5">
        <f t="shared" si="3"/>
        <v>87</v>
      </c>
      <c r="E91" s="5">
        <v>3099</v>
      </c>
      <c r="F91" s="5" t="s">
        <v>17</v>
      </c>
      <c r="G91" s="18">
        <v>74000</v>
      </c>
      <c r="H91" s="22">
        <v>4.3</v>
      </c>
      <c r="I91" s="18">
        <f t="shared" si="2"/>
        <v>17209.302325581397</v>
      </c>
    </row>
    <row r="92" spans="2:9">
      <c r="C92" s="5">
        <v>436</v>
      </c>
      <c r="D92" s="5">
        <f t="shared" si="3"/>
        <v>88</v>
      </c>
      <c r="E92" s="5">
        <v>3100</v>
      </c>
      <c r="F92" s="5" t="s">
        <v>17</v>
      </c>
      <c r="G92" s="18">
        <v>20000000</v>
      </c>
      <c r="H92" s="18">
        <v>1000</v>
      </c>
      <c r="I92" s="18">
        <f t="shared" si="2"/>
        <v>20000</v>
      </c>
    </row>
    <row r="93" spans="2:9">
      <c r="C93" s="5">
        <v>436</v>
      </c>
      <c r="D93" s="5">
        <f t="shared" si="3"/>
        <v>89</v>
      </c>
      <c r="E93" s="5">
        <v>3102</v>
      </c>
      <c r="F93" s="5" t="s">
        <v>17</v>
      </c>
      <c r="G93" s="18">
        <v>490000</v>
      </c>
      <c r="H93" s="18">
        <v>80</v>
      </c>
      <c r="I93" s="18">
        <f t="shared" si="2"/>
        <v>6125</v>
      </c>
    </row>
    <row r="94" spans="2:9">
      <c r="C94" s="5">
        <v>436</v>
      </c>
      <c r="D94" s="5">
        <f t="shared" si="3"/>
        <v>90</v>
      </c>
      <c r="E94" s="5">
        <v>3103</v>
      </c>
      <c r="F94" s="5" t="s">
        <v>17</v>
      </c>
      <c r="G94" s="18">
        <v>35000000</v>
      </c>
      <c r="H94" s="18">
        <v>1300</v>
      </c>
      <c r="I94" s="18">
        <f t="shared" si="2"/>
        <v>26923.076923076922</v>
      </c>
    </row>
    <row r="95" spans="2:9">
      <c r="B95" s="5">
        <v>25</v>
      </c>
      <c r="C95" s="5">
        <v>437</v>
      </c>
      <c r="D95" s="5">
        <f t="shared" si="3"/>
        <v>91</v>
      </c>
      <c r="E95" s="5">
        <v>3104</v>
      </c>
      <c r="F95" s="5" t="s">
        <v>18</v>
      </c>
      <c r="G95" s="18">
        <v>540000</v>
      </c>
      <c r="H95" s="18">
        <v>200</v>
      </c>
      <c r="I95" s="18">
        <f t="shared" si="2"/>
        <v>2700</v>
      </c>
    </row>
    <row r="96" spans="2:9">
      <c r="C96" s="5">
        <v>437</v>
      </c>
      <c r="D96" s="5">
        <f t="shared" si="3"/>
        <v>92</v>
      </c>
      <c r="E96" s="5">
        <v>3105</v>
      </c>
      <c r="F96" s="5" t="s">
        <v>18</v>
      </c>
      <c r="G96" s="18">
        <v>4500000</v>
      </c>
      <c r="H96" s="18">
        <v>500</v>
      </c>
      <c r="I96" s="18">
        <f t="shared" si="2"/>
        <v>9000</v>
      </c>
    </row>
    <row r="97" spans="2:9">
      <c r="C97" s="5">
        <v>437</v>
      </c>
      <c r="D97" s="5">
        <f t="shared" si="3"/>
        <v>93</v>
      </c>
      <c r="E97" s="5">
        <v>3106</v>
      </c>
      <c r="F97" s="5" t="s">
        <v>18</v>
      </c>
      <c r="G97" s="18">
        <v>57000000</v>
      </c>
      <c r="H97" s="18">
        <v>380000</v>
      </c>
      <c r="I97" s="18">
        <f t="shared" si="2"/>
        <v>150</v>
      </c>
    </row>
    <row r="98" spans="2:9">
      <c r="C98" s="5">
        <v>437</v>
      </c>
      <c r="D98" s="5">
        <f t="shared" si="3"/>
        <v>94</v>
      </c>
      <c r="E98" s="5">
        <v>3108</v>
      </c>
      <c r="F98" s="5" t="s">
        <v>18</v>
      </c>
      <c r="G98" s="18">
        <v>43000000</v>
      </c>
      <c r="H98" s="18">
        <v>480000</v>
      </c>
      <c r="I98" s="18">
        <f t="shared" si="2"/>
        <v>89.583333333333329</v>
      </c>
    </row>
    <row r="99" spans="2:9">
      <c r="B99" s="5">
        <v>26</v>
      </c>
      <c r="C99" s="5">
        <v>438</v>
      </c>
      <c r="D99" s="5">
        <f t="shared" si="3"/>
        <v>95</v>
      </c>
      <c r="E99" s="5">
        <v>3110</v>
      </c>
      <c r="F99" s="5" t="s">
        <v>17</v>
      </c>
      <c r="G99" s="18">
        <v>13000000</v>
      </c>
      <c r="H99" s="18">
        <v>10000</v>
      </c>
      <c r="I99" s="18">
        <f t="shared" si="2"/>
        <v>1300</v>
      </c>
    </row>
    <row r="100" spans="2:9">
      <c r="C100" s="5">
        <v>438</v>
      </c>
      <c r="D100" s="5">
        <f t="shared" si="3"/>
        <v>96</v>
      </c>
      <c r="E100" s="5">
        <v>3111</v>
      </c>
      <c r="F100" s="5" t="s">
        <v>17</v>
      </c>
      <c r="G100" s="18">
        <v>15000000</v>
      </c>
      <c r="H100" s="18">
        <v>11000</v>
      </c>
      <c r="I100" s="18">
        <f t="shared" si="2"/>
        <v>1363.6363636363637</v>
      </c>
    </row>
    <row r="101" spans="2:9">
      <c r="C101" s="5">
        <v>438</v>
      </c>
      <c r="D101" s="5">
        <f t="shared" si="3"/>
        <v>97</v>
      </c>
      <c r="E101" s="5">
        <v>3112</v>
      </c>
      <c r="F101" s="5" t="s">
        <v>17</v>
      </c>
      <c r="G101" s="18">
        <v>11000000</v>
      </c>
      <c r="H101" s="18">
        <v>15000</v>
      </c>
      <c r="I101" s="18">
        <f t="shared" si="2"/>
        <v>733.33333333333337</v>
      </c>
    </row>
    <row r="102" spans="2:9">
      <c r="B102" s="5">
        <v>27</v>
      </c>
      <c r="C102" s="5">
        <v>439</v>
      </c>
      <c r="D102" s="5">
        <f t="shared" si="3"/>
        <v>98</v>
      </c>
      <c r="E102" s="5">
        <v>3116</v>
      </c>
      <c r="F102" s="5" t="s">
        <v>17</v>
      </c>
      <c r="G102" s="18">
        <v>270000</v>
      </c>
      <c r="H102" s="18">
        <v>280</v>
      </c>
      <c r="I102" s="18">
        <f t="shared" si="2"/>
        <v>964.28571428571433</v>
      </c>
    </row>
    <row r="103" spans="2:9">
      <c r="C103" s="5">
        <v>439</v>
      </c>
      <c r="D103" s="5">
        <f t="shared" si="3"/>
        <v>99</v>
      </c>
      <c r="E103" s="5">
        <v>3118</v>
      </c>
      <c r="F103" s="5" t="s">
        <v>17</v>
      </c>
      <c r="G103" s="18">
        <v>1700000</v>
      </c>
      <c r="H103" s="18">
        <v>800</v>
      </c>
      <c r="I103" s="18">
        <f t="shared" si="2"/>
        <v>2125</v>
      </c>
    </row>
    <row r="104" spans="2:9">
      <c r="C104" s="5">
        <v>439</v>
      </c>
      <c r="D104" s="5">
        <f t="shared" si="3"/>
        <v>100</v>
      </c>
      <c r="E104" s="5">
        <v>3119</v>
      </c>
      <c r="F104" s="5" t="s">
        <v>17</v>
      </c>
      <c r="G104" s="18">
        <v>110000000</v>
      </c>
      <c r="H104" s="18">
        <v>91000</v>
      </c>
      <c r="I104" s="18">
        <f t="shared" si="2"/>
        <v>1208.7912087912089</v>
      </c>
    </row>
    <row r="105" spans="2:9">
      <c r="C105" s="5">
        <v>439</v>
      </c>
      <c r="D105" s="5">
        <f t="shared" si="3"/>
        <v>101</v>
      </c>
      <c r="E105" s="5">
        <v>3121</v>
      </c>
      <c r="F105" s="5" t="s">
        <v>17</v>
      </c>
      <c r="G105" s="18">
        <v>180000000</v>
      </c>
      <c r="H105" s="18">
        <v>140000</v>
      </c>
      <c r="I105" s="18">
        <f t="shared" si="2"/>
        <v>1285.7142857142858</v>
      </c>
    </row>
    <row r="106" spans="2:9">
      <c r="B106" s="5">
        <v>28</v>
      </c>
      <c r="C106" s="5">
        <v>440</v>
      </c>
      <c r="D106" s="5">
        <f t="shared" si="3"/>
        <v>102</v>
      </c>
      <c r="E106" s="5">
        <v>3127</v>
      </c>
      <c r="F106" s="5" t="s">
        <v>17</v>
      </c>
      <c r="G106" s="18">
        <v>1390</v>
      </c>
      <c r="H106" s="22">
        <v>3.19</v>
      </c>
      <c r="I106" s="18">
        <f t="shared" si="2"/>
        <v>435.73667711598745</v>
      </c>
    </row>
    <row r="107" spans="2:9">
      <c r="B107" s="5">
        <v>29</v>
      </c>
      <c r="C107" s="5">
        <v>440</v>
      </c>
      <c r="D107" s="5">
        <f t="shared" si="3"/>
        <v>103</v>
      </c>
      <c r="E107" s="5">
        <v>3128</v>
      </c>
      <c r="F107" s="5" t="s">
        <v>17</v>
      </c>
      <c r="G107" s="18">
        <v>3570</v>
      </c>
      <c r="H107" s="22">
        <v>3.19</v>
      </c>
      <c r="I107" s="18">
        <f t="shared" si="2"/>
        <v>1119.1222570532916</v>
      </c>
    </row>
    <row r="108" spans="2:9">
      <c r="C108" s="5">
        <v>440</v>
      </c>
      <c r="D108" s="5">
        <f t="shared" si="3"/>
        <v>104</v>
      </c>
      <c r="E108" s="5">
        <v>3129</v>
      </c>
      <c r="F108" s="5" t="s">
        <v>17</v>
      </c>
      <c r="G108" s="18">
        <v>5290</v>
      </c>
      <c r="H108" s="22">
        <v>1</v>
      </c>
      <c r="I108" s="18">
        <f t="shared" si="2"/>
        <v>5290</v>
      </c>
    </row>
    <row r="109" spans="2:9">
      <c r="C109" s="5">
        <v>440</v>
      </c>
      <c r="D109" s="5">
        <f t="shared" si="3"/>
        <v>105</v>
      </c>
      <c r="E109" s="5">
        <v>3130</v>
      </c>
      <c r="F109" s="5" t="s">
        <v>17</v>
      </c>
      <c r="G109" s="18">
        <v>258000</v>
      </c>
      <c r="H109" s="18">
        <v>2300</v>
      </c>
      <c r="I109" s="18">
        <f t="shared" si="2"/>
        <v>112.17391304347827</v>
      </c>
    </row>
    <row r="110" spans="2:9">
      <c r="C110" s="5">
        <v>440</v>
      </c>
      <c r="D110" s="5">
        <f t="shared" si="3"/>
        <v>106</v>
      </c>
      <c r="E110" s="5">
        <v>3131</v>
      </c>
      <c r="F110" s="5" t="s">
        <v>17</v>
      </c>
      <c r="G110" s="18">
        <v>1800000</v>
      </c>
      <c r="H110" s="18">
        <v>16700</v>
      </c>
      <c r="I110" s="18">
        <f t="shared" si="2"/>
        <v>107.78443113772455</v>
      </c>
    </row>
    <row r="111" spans="2:9">
      <c r="C111" s="5">
        <v>440</v>
      </c>
      <c r="D111" s="5">
        <f t="shared" si="3"/>
        <v>107</v>
      </c>
      <c r="E111" s="5">
        <v>3132</v>
      </c>
      <c r="F111" s="5" t="s">
        <v>17</v>
      </c>
      <c r="G111" s="18">
        <v>18100000</v>
      </c>
      <c r="H111" s="18">
        <v>145000</v>
      </c>
      <c r="I111" s="18">
        <f t="shared" si="2"/>
        <v>124.82758620689656</v>
      </c>
    </row>
    <row r="112" spans="2:9">
      <c r="B112" s="5">
        <v>29</v>
      </c>
      <c r="C112" s="5">
        <v>441</v>
      </c>
      <c r="D112" s="5">
        <f t="shared" si="3"/>
        <v>108</v>
      </c>
      <c r="E112" s="5">
        <v>3143</v>
      </c>
      <c r="F112" s="5" t="s">
        <v>17</v>
      </c>
      <c r="G112" s="18">
        <v>15000</v>
      </c>
      <c r="H112" s="18">
        <v>140</v>
      </c>
      <c r="I112" s="18">
        <f t="shared" si="2"/>
        <v>107.14285714285714</v>
      </c>
    </row>
    <row r="113" spans="2:9">
      <c r="C113" s="5">
        <v>441</v>
      </c>
      <c r="D113" s="5">
        <f t="shared" si="3"/>
        <v>109</v>
      </c>
      <c r="E113" s="5">
        <v>3145</v>
      </c>
      <c r="F113" s="5" t="s">
        <v>17</v>
      </c>
      <c r="G113" s="18">
        <v>3700</v>
      </c>
      <c r="H113" s="18">
        <v>54</v>
      </c>
      <c r="I113" s="18">
        <f t="shared" si="2"/>
        <v>68.518518518518519</v>
      </c>
    </row>
    <row r="114" spans="2:9">
      <c r="C114" s="5">
        <v>441</v>
      </c>
      <c r="D114" s="5">
        <f t="shared" si="3"/>
        <v>110</v>
      </c>
      <c r="E114" s="5">
        <v>3146</v>
      </c>
      <c r="F114" s="5" t="s">
        <v>17</v>
      </c>
      <c r="G114" s="18">
        <v>15000</v>
      </c>
      <c r="H114" s="18">
        <v>61</v>
      </c>
      <c r="I114" s="18">
        <f t="shared" si="2"/>
        <v>245.90163934426229</v>
      </c>
    </row>
    <row r="115" spans="2:9">
      <c r="C115" s="5">
        <v>441</v>
      </c>
      <c r="D115" s="5">
        <f t="shared" si="3"/>
        <v>111</v>
      </c>
      <c r="E115" s="5">
        <v>3150</v>
      </c>
      <c r="F115" s="5" t="s">
        <v>17</v>
      </c>
      <c r="G115" s="18">
        <v>270000</v>
      </c>
      <c r="H115" s="18">
        <v>140</v>
      </c>
      <c r="I115" s="18">
        <f t="shared" si="2"/>
        <v>1928.5714285714287</v>
      </c>
    </row>
    <row r="116" spans="2:9">
      <c r="C116" s="5">
        <v>441</v>
      </c>
      <c r="D116" s="5">
        <f t="shared" si="3"/>
        <v>112</v>
      </c>
      <c r="E116" s="5">
        <v>3154</v>
      </c>
      <c r="F116" s="5" t="s">
        <v>17</v>
      </c>
      <c r="G116" s="18">
        <v>140000</v>
      </c>
      <c r="H116" s="22">
        <v>2.7</v>
      </c>
      <c r="I116" s="18">
        <f t="shared" si="2"/>
        <v>51851.851851851847</v>
      </c>
    </row>
    <row r="117" spans="2:9">
      <c r="C117" s="5">
        <v>441</v>
      </c>
      <c r="D117" s="5">
        <f t="shared" si="3"/>
        <v>113</v>
      </c>
      <c r="E117" s="5">
        <v>3155</v>
      </c>
      <c r="F117" s="5" t="s">
        <v>17</v>
      </c>
      <c r="G117" s="18">
        <v>27000</v>
      </c>
      <c r="H117" s="22">
        <v>6.1</v>
      </c>
      <c r="I117" s="18">
        <f t="shared" si="2"/>
        <v>4426.2295081967213</v>
      </c>
    </row>
    <row r="118" spans="2:9">
      <c r="B118" s="5">
        <v>30</v>
      </c>
      <c r="C118" s="5">
        <v>442</v>
      </c>
      <c r="D118" s="5">
        <f t="shared" si="3"/>
        <v>114</v>
      </c>
      <c r="E118" s="5">
        <v>3158</v>
      </c>
      <c r="F118" s="5" t="s">
        <v>17</v>
      </c>
      <c r="G118" s="18">
        <v>3600</v>
      </c>
      <c r="H118" s="22">
        <v>6.9</v>
      </c>
      <c r="I118" s="18">
        <f t="shared" si="2"/>
        <v>521.73913043478262</v>
      </c>
    </row>
    <row r="119" spans="2:9">
      <c r="C119" s="5">
        <v>442</v>
      </c>
      <c r="D119" s="5">
        <f t="shared" si="3"/>
        <v>115</v>
      </c>
      <c r="E119" s="5">
        <v>3159</v>
      </c>
      <c r="F119" s="5" t="s">
        <v>17</v>
      </c>
      <c r="G119" s="18">
        <v>1800</v>
      </c>
      <c r="H119" s="22">
        <v>4.5</v>
      </c>
      <c r="I119" s="18">
        <f t="shared" si="2"/>
        <v>400</v>
      </c>
    </row>
    <row r="120" spans="2:9">
      <c r="C120" s="5">
        <v>442</v>
      </c>
      <c r="D120" s="5">
        <f t="shared" si="3"/>
        <v>116</v>
      </c>
      <c r="E120" s="5">
        <v>3160</v>
      </c>
      <c r="F120" s="5" t="s">
        <v>17</v>
      </c>
      <c r="G120" s="18">
        <v>3300</v>
      </c>
      <c r="H120" s="22">
        <v>6.5</v>
      </c>
      <c r="I120" s="18">
        <f t="shared" si="2"/>
        <v>507.69230769230768</v>
      </c>
    </row>
    <row r="121" spans="2:9">
      <c r="C121" s="5">
        <v>442</v>
      </c>
      <c r="D121" s="5">
        <f t="shared" si="3"/>
        <v>117</v>
      </c>
      <c r="E121" s="5">
        <v>3161</v>
      </c>
      <c r="F121" s="5" t="s">
        <v>17</v>
      </c>
      <c r="G121" s="18">
        <v>3700</v>
      </c>
      <c r="H121" s="22">
        <v>5.5</v>
      </c>
      <c r="I121" s="18">
        <f t="shared" si="2"/>
        <v>672.72727272727275</v>
      </c>
    </row>
    <row r="122" spans="2:9">
      <c r="C122" s="5">
        <v>442</v>
      </c>
      <c r="D122" s="5">
        <f t="shared" si="3"/>
        <v>118</v>
      </c>
      <c r="E122" s="5">
        <v>3162</v>
      </c>
      <c r="F122" s="5" t="s">
        <v>17</v>
      </c>
      <c r="G122" s="18">
        <v>9200</v>
      </c>
      <c r="H122" s="18">
        <v>12</v>
      </c>
      <c r="I122" s="18">
        <f t="shared" si="2"/>
        <v>766.66666666666663</v>
      </c>
    </row>
    <row r="123" spans="2:9">
      <c r="C123" s="5">
        <v>442</v>
      </c>
      <c r="D123" s="5">
        <f t="shared" si="3"/>
        <v>119</v>
      </c>
      <c r="E123" s="5">
        <v>3164</v>
      </c>
      <c r="F123" s="5" t="s">
        <v>17</v>
      </c>
      <c r="G123" s="18">
        <v>21000</v>
      </c>
      <c r="H123" s="18">
        <v>22</v>
      </c>
      <c r="I123" s="18">
        <f t="shared" si="2"/>
        <v>954.5454545454545</v>
      </c>
    </row>
    <row r="124" spans="2:9">
      <c r="C124" s="5">
        <v>442</v>
      </c>
      <c r="D124" s="5">
        <f t="shared" si="3"/>
        <v>120</v>
      </c>
      <c r="E124" s="5">
        <v>3165</v>
      </c>
      <c r="F124" s="5" t="s">
        <v>17</v>
      </c>
      <c r="G124" s="18">
        <v>15000</v>
      </c>
      <c r="H124" s="18">
        <v>21</v>
      </c>
      <c r="I124" s="18">
        <f t="shared" si="2"/>
        <v>714.28571428571433</v>
      </c>
    </row>
    <row r="125" spans="2:9">
      <c r="B125" s="5">
        <v>31</v>
      </c>
      <c r="C125" s="5">
        <v>444</v>
      </c>
      <c r="D125" s="5">
        <f t="shared" si="3"/>
        <v>121</v>
      </c>
      <c r="E125" s="5">
        <v>3219</v>
      </c>
      <c r="F125" s="5" t="s">
        <v>17</v>
      </c>
      <c r="G125" s="18">
        <v>8000000</v>
      </c>
      <c r="H125" s="18">
        <v>87000</v>
      </c>
      <c r="I125" s="18">
        <f t="shared" si="2"/>
        <v>91.954022988505741</v>
      </c>
    </row>
    <row r="126" spans="2:9">
      <c r="C126" s="5">
        <v>444</v>
      </c>
      <c r="D126" s="5">
        <f t="shared" si="3"/>
        <v>122</v>
      </c>
      <c r="E126" s="5">
        <v>3220</v>
      </c>
      <c r="F126" s="5" t="s">
        <v>17</v>
      </c>
      <c r="G126" s="18">
        <v>30300000</v>
      </c>
      <c r="H126" s="18">
        <v>280000</v>
      </c>
      <c r="I126" s="18">
        <f t="shared" si="2"/>
        <v>108.21428571428571</v>
      </c>
    </row>
    <row r="127" spans="2:9">
      <c r="C127" s="5">
        <v>444</v>
      </c>
      <c r="D127" s="5">
        <f t="shared" si="3"/>
        <v>123</v>
      </c>
      <c r="E127" s="5">
        <v>3221</v>
      </c>
      <c r="F127" s="5" t="s">
        <v>17</v>
      </c>
      <c r="G127" s="18">
        <v>105000000</v>
      </c>
      <c r="H127" s="18">
        <v>950000</v>
      </c>
      <c r="I127" s="18">
        <f t="shared" si="2"/>
        <v>110.52631578947368</v>
      </c>
    </row>
    <row r="128" spans="2:9">
      <c r="C128" s="5">
        <v>444</v>
      </c>
      <c r="D128" s="5">
        <f t="shared" si="3"/>
        <v>124</v>
      </c>
      <c r="E128" s="5">
        <v>3222</v>
      </c>
      <c r="F128" s="5" t="s">
        <v>17</v>
      </c>
      <c r="G128" s="18">
        <v>170000000</v>
      </c>
      <c r="H128" s="18">
        <v>960000</v>
      </c>
      <c r="I128" s="18">
        <f t="shared" si="2"/>
        <v>177.08333333333334</v>
      </c>
    </row>
    <row r="129" spans="3:9">
      <c r="C129" s="5">
        <v>444</v>
      </c>
      <c r="D129" s="5">
        <f t="shared" si="3"/>
        <v>125</v>
      </c>
      <c r="E129" s="5">
        <v>3223</v>
      </c>
      <c r="F129" s="5" t="s">
        <v>17</v>
      </c>
      <c r="G129" s="18">
        <v>71700000</v>
      </c>
      <c r="H129" s="18">
        <v>28000</v>
      </c>
      <c r="I129" s="18">
        <f t="shared" si="2"/>
        <v>2560.7142857142858</v>
      </c>
    </row>
    <row r="130" spans="3:9">
      <c r="C130" s="5">
        <v>444</v>
      </c>
      <c r="D130" s="5">
        <f t="shared" si="3"/>
        <v>126</v>
      </c>
      <c r="E130" s="5">
        <v>3224</v>
      </c>
      <c r="F130" s="5" t="s">
        <v>17</v>
      </c>
      <c r="G130" s="18">
        <v>63800000</v>
      </c>
      <c r="H130" s="18">
        <v>270000</v>
      </c>
      <c r="I130" s="18">
        <f t="shared" si="2"/>
        <v>236.2962962962963</v>
      </c>
    </row>
    <row r="131" spans="3:9">
      <c r="C131" s="5">
        <v>444</v>
      </c>
      <c r="D131" s="5">
        <f t="shared" si="3"/>
        <v>127</v>
      </c>
      <c r="E131" s="5">
        <v>3225</v>
      </c>
      <c r="F131" s="5" t="s">
        <v>17</v>
      </c>
      <c r="G131" s="18">
        <v>245000000</v>
      </c>
      <c r="H131" s="18">
        <v>1900000</v>
      </c>
      <c r="I131" s="18">
        <f t="shared" si="2"/>
        <v>128.94736842105263</v>
      </c>
    </row>
    <row r="132" spans="3:9">
      <c r="C132" s="5">
        <v>444</v>
      </c>
      <c r="D132" s="5">
        <f t="shared" si="3"/>
        <v>128</v>
      </c>
      <c r="E132" s="5">
        <v>3226</v>
      </c>
      <c r="F132" s="5" t="s">
        <v>17</v>
      </c>
      <c r="G132" s="18">
        <v>383000000</v>
      </c>
      <c r="H132" s="18">
        <v>5200000</v>
      </c>
      <c r="I132" s="18">
        <f t="shared" si="2"/>
        <v>73.65384615384616</v>
      </c>
    </row>
    <row r="133" spans="3:9">
      <c r="C133" s="5">
        <v>444</v>
      </c>
      <c r="D133" s="5">
        <f t="shared" si="3"/>
        <v>129</v>
      </c>
      <c r="E133" s="5">
        <v>3227</v>
      </c>
      <c r="F133" s="5" t="s">
        <v>17</v>
      </c>
      <c r="G133" s="18">
        <v>8400000</v>
      </c>
      <c r="H133" s="18">
        <v>220000</v>
      </c>
      <c r="I133" s="18">
        <f t="shared" ref="I133:I196" si="4">G133/H133</f>
        <v>38.18181818181818</v>
      </c>
    </row>
    <row r="134" spans="3:9">
      <c r="C134" s="5">
        <v>444</v>
      </c>
      <c r="D134" s="5">
        <f t="shared" ref="D134:D197" si="5">1+D133</f>
        <v>130</v>
      </c>
      <c r="E134" s="5">
        <v>3228</v>
      </c>
      <c r="F134" s="5" t="s">
        <v>17</v>
      </c>
      <c r="G134" s="18">
        <v>130000000</v>
      </c>
      <c r="H134" s="18">
        <v>1200000</v>
      </c>
      <c r="I134" s="18">
        <f t="shared" si="4"/>
        <v>108.33333333333333</v>
      </c>
    </row>
    <row r="135" spans="3:9">
      <c r="C135" s="5">
        <v>444</v>
      </c>
      <c r="D135" s="5">
        <f t="shared" si="5"/>
        <v>131</v>
      </c>
      <c r="E135" s="5">
        <v>3229</v>
      </c>
      <c r="F135" s="5" t="s">
        <v>17</v>
      </c>
      <c r="G135" s="18">
        <v>130000000</v>
      </c>
      <c r="H135" s="18">
        <v>1300000</v>
      </c>
      <c r="I135" s="18">
        <f t="shared" si="4"/>
        <v>100</v>
      </c>
    </row>
    <row r="136" spans="3:9">
      <c r="C136" s="5">
        <v>444</v>
      </c>
      <c r="D136" s="5">
        <f t="shared" si="5"/>
        <v>132</v>
      </c>
      <c r="E136" s="5">
        <v>3230</v>
      </c>
      <c r="F136" s="5" t="s">
        <v>17</v>
      </c>
      <c r="G136" s="18">
        <v>110000000</v>
      </c>
      <c r="H136" s="18">
        <v>900000</v>
      </c>
      <c r="I136" s="18">
        <f t="shared" si="4"/>
        <v>122.22222222222223</v>
      </c>
    </row>
    <row r="137" spans="3:9">
      <c r="C137" s="5">
        <v>444</v>
      </c>
      <c r="D137" s="5">
        <f t="shared" si="5"/>
        <v>133</v>
      </c>
      <c r="E137" s="5">
        <v>3231</v>
      </c>
      <c r="F137" s="5" t="s">
        <v>17</v>
      </c>
      <c r="G137" s="18">
        <v>15000000</v>
      </c>
      <c r="H137" s="18">
        <v>240000</v>
      </c>
      <c r="I137" s="18">
        <f t="shared" si="4"/>
        <v>62.5</v>
      </c>
    </row>
    <row r="138" spans="3:9">
      <c r="C138" s="5">
        <v>444</v>
      </c>
      <c r="D138" s="5">
        <f t="shared" si="5"/>
        <v>134</v>
      </c>
      <c r="E138" s="5">
        <v>3232</v>
      </c>
      <c r="F138" s="5" t="s">
        <v>17</v>
      </c>
      <c r="G138" s="18">
        <v>7810</v>
      </c>
      <c r="H138" s="18">
        <v>10</v>
      </c>
      <c r="I138" s="18">
        <f t="shared" si="4"/>
        <v>781</v>
      </c>
    </row>
    <row r="139" spans="3:9">
      <c r="C139" s="5">
        <v>444</v>
      </c>
      <c r="D139" s="5">
        <f t="shared" si="5"/>
        <v>135</v>
      </c>
      <c r="E139" s="5">
        <v>3233</v>
      </c>
      <c r="F139" s="5" t="s">
        <v>17</v>
      </c>
      <c r="G139" s="18">
        <v>29000000</v>
      </c>
      <c r="H139" s="18">
        <v>1300000</v>
      </c>
      <c r="I139" s="18">
        <f t="shared" si="4"/>
        <v>22.307692307692307</v>
      </c>
    </row>
    <row r="140" spans="3:9">
      <c r="C140" s="5">
        <v>444</v>
      </c>
      <c r="D140" s="5">
        <f t="shared" si="5"/>
        <v>136</v>
      </c>
      <c r="E140" s="5">
        <v>3234</v>
      </c>
      <c r="F140" s="5" t="s">
        <v>17</v>
      </c>
      <c r="G140" s="18">
        <v>290000000</v>
      </c>
      <c r="H140" s="18">
        <v>3700000</v>
      </c>
      <c r="I140" s="18">
        <f t="shared" si="4"/>
        <v>78.378378378378372</v>
      </c>
    </row>
    <row r="141" spans="3:9">
      <c r="C141" s="5">
        <v>444</v>
      </c>
      <c r="D141" s="5">
        <f t="shared" si="5"/>
        <v>137</v>
      </c>
      <c r="E141" s="5">
        <v>3235</v>
      </c>
      <c r="F141" s="5" t="s">
        <v>17</v>
      </c>
      <c r="G141" s="18">
        <v>1540000</v>
      </c>
      <c r="H141" s="18">
        <v>18000</v>
      </c>
      <c r="I141" s="18">
        <f t="shared" si="4"/>
        <v>85.555555555555557</v>
      </c>
    </row>
    <row r="142" spans="3:9">
      <c r="C142" s="5">
        <v>444</v>
      </c>
      <c r="D142" s="5">
        <f t="shared" si="5"/>
        <v>138</v>
      </c>
      <c r="E142" s="5">
        <v>3236</v>
      </c>
      <c r="F142" s="5" t="s">
        <v>17</v>
      </c>
      <c r="G142" s="18">
        <v>63100000</v>
      </c>
      <c r="H142" s="18">
        <v>610000</v>
      </c>
      <c r="I142" s="18">
        <f t="shared" si="4"/>
        <v>103.44262295081967</v>
      </c>
    </row>
    <row r="143" spans="3:9">
      <c r="C143" s="5">
        <v>444</v>
      </c>
      <c r="D143" s="5">
        <f t="shared" si="5"/>
        <v>139</v>
      </c>
      <c r="E143" s="5">
        <v>3237</v>
      </c>
      <c r="F143" s="5" t="s">
        <v>17</v>
      </c>
      <c r="G143" s="18">
        <v>62700000</v>
      </c>
      <c r="H143" s="18">
        <v>540000</v>
      </c>
      <c r="I143" s="18">
        <f t="shared" si="4"/>
        <v>116.11111111111111</v>
      </c>
    </row>
    <row r="144" spans="3:9">
      <c r="C144" s="5">
        <v>444</v>
      </c>
      <c r="D144" s="5">
        <f t="shared" si="5"/>
        <v>140</v>
      </c>
      <c r="E144" s="5">
        <v>3238</v>
      </c>
      <c r="F144" s="5" t="s">
        <v>17</v>
      </c>
      <c r="G144" s="18">
        <v>77500000</v>
      </c>
      <c r="H144" s="18">
        <v>770000</v>
      </c>
      <c r="I144" s="18">
        <f t="shared" si="4"/>
        <v>100.64935064935065</v>
      </c>
    </row>
    <row r="145" spans="3:9">
      <c r="C145" s="5">
        <v>444</v>
      </c>
      <c r="D145" s="5">
        <f t="shared" si="5"/>
        <v>141</v>
      </c>
      <c r="E145" s="5">
        <v>3239</v>
      </c>
      <c r="F145" s="5" t="s">
        <v>17</v>
      </c>
      <c r="G145" s="18">
        <v>718000</v>
      </c>
      <c r="H145" s="18">
        <v>2000</v>
      </c>
      <c r="I145" s="18">
        <f t="shared" si="4"/>
        <v>359</v>
      </c>
    </row>
    <row r="146" spans="3:9">
      <c r="C146" s="5">
        <v>444</v>
      </c>
      <c r="D146" s="5">
        <f t="shared" si="5"/>
        <v>142</v>
      </c>
      <c r="E146" s="5">
        <v>3240</v>
      </c>
      <c r="F146" s="5" t="s">
        <v>17</v>
      </c>
      <c r="G146" s="18">
        <v>119000000</v>
      </c>
      <c r="H146" s="18">
        <v>440000</v>
      </c>
      <c r="I146" s="18">
        <f t="shared" si="4"/>
        <v>270.45454545454544</v>
      </c>
    </row>
    <row r="147" spans="3:9">
      <c r="C147" s="5">
        <v>444</v>
      </c>
      <c r="D147" s="5">
        <f t="shared" si="5"/>
        <v>143</v>
      </c>
      <c r="E147" s="5">
        <v>3241</v>
      </c>
      <c r="F147" s="5" t="s">
        <v>17</v>
      </c>
      <c r="G147" s="18">
        <v>162000000</v>
      </c>
      <c r="H147" s="18">
        <v>1400000</v>
      </c>
      <c r="I147" s="18">
        <f t="shared" si="4"/>
        <v>115.71428571428571</v>
      </c>
    </row>
    <row r="148" spans="3:9">
      <c r="C148" s="5">
        <v>444</v>
      </c>
      <c r="D148" s="5">
        <f t="shared" si="5"/>
        <v>144</v>
      </c>
      <c r="E148" s="5">
        <v>3242</v>
      </c>
      <c r="F148" s="5" t="s">
        <v>17</v>
      </c>
      <c r="G148" s="18">
        <v>40200000</v>
      </c>
      <c r="H148" s="18">
        <v>330000</v>
      </c>
      <c r="I148" s="18">
        <f t="shared" si="4"/>
        <v>121.81818181818181</v>
      </c>
    </row>
    <row r="149" spans="3:9">
      <c r="C149" s="5">
        <v>444</v>
      </c>
      <c r="D149" s="5">
        <f t="shared" si="5"/>
        <v>145</v>
      </c>
      <c r="E149" s="5">
        <v>3243</v>
      </c>
      <c r="F149" s="5" t="s">
        <v>17</v>
      </c>
      <c r="G149" s="18">
        <v>11800</v>
      </c>
      <c r="H149" s="18">
        <v>72</v>
      </c>
      <c r="I149" s="18">
        <f t="shared" si="4"/>
        <v>163.88888888888889</v>
      </c>
    </row>
    <row r="150" spans="3:9">
      <c r="C150" s="5">
        <v>444</v>
      </c>
      <c r="D150" s="5">
        <f t="shared" si="5"/>
        <v>146</v>
      </c>
      <c r="E150" s="5">
        <v>3244</v>
      </c>
      <c r="F150" s="5" t="s">
        <v>17</v>
      </c>
      <c r="G150" s="18">
        <v>879000</v>
      </c>
      <c r="H150" s="18">
        <v>200</v>
      </c>
      <c r="I150" s="18">
        <f t="shared" si="4"/>
        <v>4395</v>
      </c>
    </row>
    <row r="151" spans="3:9">
      <c r="C151" s="5">
        <v>444</v>
      </c>
      <c r="D151" s="5">
        <f t="shared" si="5"/>
        <v>147</v>
      </c>
      <c r="E151" s="5">
        <v>3245</v>
      </c>
      <c r="F151" s="5" t="s">
        <v>17</v>
      </c>
      <c r="G151" s="18">
        <v>355000</v>
      </c>
      <c r="H151" s="18">
        <v>980</v>
      </c>
      <c r="I151" s="18">
        <f t="shared" si="4"/>
        <v>362.24489795918367</v>
      </c>
    </row>
    <row r="152" spans="3:9">
      <c r="C152" s="5">
        <v>444</v>
      </c>
      <c r="D152" s="5">
        <f t="shared" si="5"/>
        <v>148</v>
      </c>
      <c r="E152" s="5">
        <v>3246</v>
      </c>
      <c r="F152" s="5" t="s">
        <v>17</v>
      </c>
      <c r="G152" s="18">
        <v>1020000</v>
      </c>
      <c r="H152" s="18">
        <v>3400</v>
      </c>
      <c r="I152" s="18">
        <f t="shared" si="4"/>
        <v>300</v>
      </c>
    </row>
    <row r="153" spans="3:9">
      <c r="C153" s="5">
        <v>444</v>
      </c>
      <c r="D153" s="5">
        <f t="shared" si="5"/>
        <v>149</v>
      </c>
      <c r="E153" s="5">
        <v>3249</v>
      </c>
      <c r="F153" s="5" t="s">
        <v>17</v>
      </c>
      <c r="G153" s="18">
        <v>49000</v>
      </c>
      <c r="H153" s="18">
        <v>410</v>
      </c>
      <c r="I153" s="18">
        <f t="shared" si="4"/>
        <v>119.51219512195122</v>
      </c>
    </row>
    <row r="154" spans="3:9">
      <c r="C154" s="5">
        <v>444</v>
      </c>
      <c r="D154" s="5">
        <f t="shared" si="5"/>
        <v>150</v>
      </c>
      <c r="E154" s="5">
        <v>3251</v>
      </c>
      <c r="F154" s="5" t="s">
        <v>17</v>
      </c>
      <c r="G154" s="18">
        <v>2800</v>
      </c>
      <c r="H154" s="18">
        <v>51</v>
      </c>
      <c r="I154" s="18">
        <f t="shared" si="4"/>
        <v>54.901960784313722</v>
      </c>
    </row>
    <row r="155" spans="3:9">
      <c r="C155" s="5">
        <v>444</v>
      </c>
      <c r="D155" s="5">
        <f t="shared" si="5"/>
        <v>151</v>
      </c>
      <c r="E155" s="5">
        <v>3252</v>
      </c>
      <c r="F155" s="5" t="s">
        <v>17</v>
      </c>
      <c r="G155" s="18">
        <v>70000</v>
      </c>
      <c r="H155" s="18">
        <v>570</v>
      </c>
      <c r="I155" s="18">
        <f t="shared" si="4"/>
        <v>122.80701754385964</v>
      </c>
    </row>
    <row r="156" spans="3:9">
      <c r="C156" s="5">
        <v>444</v>
      </c>
      <c r="D156" s="5">
        <f t="shared" si="5"/>
        <v>152</v>
      </c>
      <c r="E156" s="5">
        <v>3255</v>
      </c>
      <c r="F156" s="5" t="s">
        <v>17</v>
      </c>
      <c r="G156" s="18">
        <v>29000</v>
      </c>
      <c r="H156" s="18">
        <v>11</v>
      </c>
      <c r="I156" s="18">
        <f t="shared" si="4"/>
        <v>2636.3636363636365</v>
      </c>
    </row>
    <row r="157" spans="3:9">
      <c r="C157" s="5">
        <v>444</v>
      </c>
      <c r="D157" s="5">
        <f t="shared" si="5"/>
        <v>153</v>
      </c>
      <c r="E157" s="5">
        <v>3257</v>
      </c>
      <c r="F157" s="5" t="s">
        <v>17</v>
      </c>
      <c r="G157" s="18">
        <v>11800</v>
      </c>
      <c r="H157" s="18">
        <v>140</v>
      </c>
      <c r="I157" s="18">
        <f t="shared" si="4"/>
        <v>84.285714285714292</v>
      </c>
    </row>
    <row r="158" spans="3:9">
      <c r="C158" s="5">
        <v>444</v>
      </c>
      <c r="D158" s="5">
        <f t="shared" si="5"/>
        <v>154</v>
      </c>
      <c r="E158" s="5">
        <v>3258</v>
      </c>
      <c r="F158" s="5" t="s">
        <v>17</v>
      </c>
      <c r="G158" s="18">
        <v>8700000</v>
      </c>
      <c r="H158" s="18">
        <v>1000</v>
      </c>
      <c r="I158" s="18">
        <f t="shared" si="4"/>
        <v>8700</v>
      </c>
    </row>
    <row r="159" spans="3:9">
      <c r="C159" s="5">
        <v>444</v>
      </c>
      <c r="D159" s="5">
        <f t="shared" si="5"/>
        <v>155</v>
      </c>
      <c r="E159" s="5">
        <v>3260</v>
      </c>
      <c r="F159" s="5" t="s">
        <v>17</v>
      </c>
      <c r="G159" s="18">
        <v>7800</v>
      </c>
      <c r="H159" s="22">
        <v>3</v>
      </c>
      <c r="I159" s="18">
        <f t="shared" si="4"/>
        <v>2600</v>
      </c>
    </row>
    <row r="160" spans="3:9">
      <c r="C160" s="5">
        <v>444</v>
      </c>
      <c r="D160" s="5">
        <f t="shared" si="5"/>
        <v>156</v>
      </c>
      <c r="E160" s="5">
        <v>3261</v>
      </c>
      <c r="F160" s="5" t="s">
        <v>17</v>
      </c>
      <c r="G160" s="18">
        <v>22900000</v>
      </c>
      <c r="H160" s="18">
        <v>35000</v>
      </c>
      <c r="I160" s="18">
        <f t="shared" si="4"/>
        <v>654.28571428571433</v>
      </c>
    </row>
    <row r="161" spans="3:9">
      <c r="C161" s="5">
        <v>444</v>
      </c>
      <c r="D161" s="5">
        <f t="shared" si="5"/>
        <v>157</v>
      </c>
      <c r="E161" s="5">
        <v>3264</v>
      </c>
      <c r="F161" s="5" t="s">
        <v>17</v>
      </c>
      <c r="G161" s="18">
        <v>17000</v>
      </c>
      <c r="H161" s="18">
        <v>190</v>
      </c>
      <c r="I161" s="18">
        <f t="shared" si="4"/>
        <v>89.473684210526315</v>
      </c>
    </row>
    <row r="162" spans="3:9">
      <c r="C162" s="5">
        <v>444</v>
      </c>
      <c r="D162" s="5">
        <f t="shared" si="5"/>
        <v>158</v>
      </c>
      <c r="E162" s="5">
        <v>3266</v>
      </c>
      <c r="F162" s="5" t="s">
        <v>17</v>
      </c>
      <c r="G162" s="18">
        <v>1600</v>
      </c>
      <c r="H162" s="18">
        <v>22</v>
      </c>
      <c r="I162" s="18">
        <f t="shared" si="4"/>
        <v>72.727272727272734</v>
      </c>
    </row>
    <row r="163" spans="3:9">
      <c r="C163" s="5">
        <v>444</v>
      </c>
      <c r="D163" s="5">
        <f t="shared" si="5"/>
        <v>159</v>
      </c>
      <c r="E163" s="5">
        <v>3267</v>
      </c>
      <c r="F163" s="5" t="s">
        <v>17</v>
      </c>
      <c r="G163" s="18">
        <v>12000</v>
      </c>
      <c r="H163" s="18">
        <v>87</v>
      </c>
      <c r="I163" s="18">
        <f t="shared" si="4"/>
        <v>137.93103448275863</v>
      </c>
    </row>
    <row r="164" spans="3:9">
      <c r="C164" s="5">
        <v>444</v>
      </c>
      <c r="D164" s="5">
        <f t="shared" si="5"/>
        <v>160</v>
      </c>
      <c r="E164" s="5">
        <v>3272</v>
      </c>
      <c r="F164" s="5" t="s">
        <v>17</v>
      </c>
      <c r="G164" s="18">
        <v>4000</v>
      </c>
      <c r="H164" s="18">
        <v>29</v>
      </c>
      <c r="I164" s="18">
        <f t="shared" si="4"/>
        <v>137.93103448275863</v>
      </c>
    </row>
    <row r="165" spans="3:9">
      <c r="C165" s="5">
        <v>444</v>
      </c>
      <c r="D165" s="5">
        <f t="shared" si="5"/>
        <v>161</v>
      </c>
      <c r="E165" s="5">
        <v>3273</v>
      </c>
      <c r="F165" s="5" t="s">
        <v>17</v>
      </c>
      <c r="G165" s="18">
        <v>4000</v>
      </c>
      <c r="H165" s="18">
        <v>80</v>
      </c>
      <c r="I165" s="18">
        <f t="shared" si="4"/>
        <v>50</v>
      </c>
    </row>
    <row r="166" spans="3:9">
      <c r="C166" s="5">
        <v>444</v>
      </c>
      <c r="D166" s="5">
        <f t="shared" si="5"/>
        <v>162</v>
      </c>
      <c r="E166" s="5">
        <v>3274</v>
      </c>
      <c r="F166" s="5" t="s">
        <v>17</v>
      </c>
      <c r="G166" s="18">
        <v>4000</v>
      </c>
      <c r="H166" s="18">
        <v>15</v>
      </c>
      <c r="I166" s="18">
        <f t="shared" si="4"/>
        <v>266.66666666666669</v>
      </c>
    </row>
    <row r="167" spans="3:9">
      <c r="C167" s="5">
        <v>444</v>
      </c>
      <c r="D167" s="5">
        <f t="shared" si="5"/>
        <v>163</v>
      </c>
      <c r="E167" s="5">
        <v>3275</v>
      </c>
      <c r="F167" s="5" t="s">
        <v>17</v>
      </c>
      <c r="G167" s="18">
        <v>22000</v>
      </c>
      <c r="H167" s="18">
        <v>470</v>
      </c>
      <c r="I167" s="18">
        <f t="shared" si="4"/>
        <v>46.808510638297875</v>
      </c>
    </row>
    <row r="168" spans="3:9">
      <c r="C168" s="5">
        <v>444</v>
      </c>
      <c r="D168" s="5">
        <f t="shared" si="5"/>
        <v>164</v>
      </c>
      <c r="E168" s="5">
        <v>3276</v>
      </c>
      <c r="F168" s="5" t="s">
        <v>17</v>
      </c>
      <c r="G168" s="18">
        <v>4000</v>
      </c>
      <c r="H168" s="22">
        <v>8</v>
      </c>
      <c r="I168" s="18">
        <f t="shared" si="4"/>
        <v>500</v>
      </c>
    </row>
    <row r="169" spans="3:9">
      <c r="C169" s="5">
        <v>444</v>
      </c>
      <c r="D169" s="5">
        <f t="shared" si="5"/>
        <v>165</v>
      </c>
      <c r="E169" s="5">
        <v>3277</v>
      </c>
      <c r="F169" s="5" t="s">
        <v>17</v>
      </c>
      <c r="G169" s="18">
        <v>35900</v>
      </c>
      <c r="H169" s="18">
        <v>69</v>
      </c>
      <c r="I169" s="18">
        <f t="shared" si="4"/>
        <v>520.28985507246375</v>
      </c>
    </row>
    <row r="170" spans="3:9">
      <c r="C170" s="5">
        <v>444</v>
      </c>
      <c r="D170" s="5">
        <f t="shared" si="5"/>
        <v>166</v>
      </c>
      <c r="E170" s="5">
        <v>3278</v>
      </c>
      <c r="F170" s="5" t="s">
        <v>17</v>
      </c>
      <c r="G170" s="18">
        <v>5000</v>
      </c>
      <c r="H170" s="18">
        <v>150</v>
      </c>
      <c r="I170" s="18">
        <f t="shared" si="4"/>
        <v>33.333333333333336</v>
      </c>
    </row>
    <row r="171" spans="3:9">
      <c r="C171" s="5">
        <v>444</v>
      </c>
      <c r="D171" s="5">
        <f t="shared" si="5"/>
        <v>167</v>
      </c>
      <c r="E171" s="5">
        <v>3279</v>
      </c>
      <c r="F171" s="5" t="s">
        <v>17</v>
      </c>
      <c r="G171" s="18">
        <v>19000</v>
      </c>
      <c r="H171" s="18">
        <v>570</v>
      </c>
      <c r="I171" s="18">
        <f t="shared" si="4"/>
        <v>33.333333333333336</v>
      </c>
    </row>
    <row r="172" spans="3:9">
      <c r="C172" s="5">
        <v>444</v>
      </c>
      <c r="D172" s="5">
        <f t="shared" si="5"/>
        <v>168</v>
      </c>
      <c r="E172" s="5">
        <v>3280</v>
      </c>
      <c r="F172" s="5" t="s">
        <v>17</v>
      </c>
      <c r="G172" s="18">
        <v>2000</v>
      </c>
      <c r="H172" s="18">
        <v>20</v>
      </c>
      <c r="I172" s="18">
        <f t="shared" si="4"/>
        <v>100</v>
      </c>
    </row>
    <row r="173" spans="3:9">
      <c r="C173" s="5">
        <v>444</v>
      </c>
      <c r="D173" s="5">
        <f t="shared" si="5"/>
        <v>169</v>
      </c>
      <c r="E173" s="5">
        <v>3281</v>
      </c>
      <c r="F173" s="5" t="s">
        <v>17</v>
      </c>
      <c r="G173" s="18">
        <v>6000</v>
      </c>
      <c r="H173" s="18">
        <v>22</v>
      </c>
      <c r="I173" s="18">
        <f t="shared" si="4"/>
        <v>272.72727272727275</v>
      </c>
    </row>
    <row r="174" spans="3:9">
      <c r="C174" s="5">
        <v>444</v>
      </c>
      <c r="D174" s="5">
        <f t="shared" si="5"/>
        <v>170</v>
      </c>
      <c r="E174" s="5">
        <v>3282</v>
      </c>
      <c r="F174" s="5" t="s">
        <v>17</v>
      </c>
      <c r="G174" s="18">
        <v>2000</v>
      </c>
      <c r="H174" s="18">
        <v>25</v>
      </c>
      <c r="I174" s="18">
        <f t="shared" si="4"/>
        <v>80</v>
      </c>
    </row>
    <row r="175" spans="3:9">
      <c r="C175" s="5">
        <v>444</v>
      </c>
      <c r="D175" s="5">
        <f t="shared" si="5"/>
        <v>171</v>
      </c>
      <c r="E175" s="5">
        <v>3283</v>
      </c>
      <c r="F175" s="5" t="s">
        <v>17</v>
      </c>
      <c r="G175" s="18">
        <v>768000</v>
      </c>
      <c r="H175" s="18">
        <v>13000</v>
      </c>
      <c r="I175" s="18">
        <f t="shared" si="4"/>
        <v>59.07692307692308</v>
      </c>
    </row>
    <row r="176" spans="3:9">
      <c r="C176" s="5">
        <v>444</v>
      </c>
      <c r="D176" s="5">
        <f t="shared" si="5"/>
        <v>172</v>
      </c>
      <c r="E176" s="5">
        <v>3285</v>
      </c>
      <c r="F176" s="5" t="s">
        <v>17</v>
      </c>
      <c r="G176" s="18">
        <v>4000</v>
      </c>
      <c r="H176" s="18">
        <v>160</v>
      </c>
      <c r="I176" s="18">
        <f t="shared" si="4"/>
        <v>25</v>
      </c>
    </row>
    <row r="177" spans="3:9">
      <c r="C177" s="5">
        <v>444</v>
      </c>
      <c r="D177" s="5">
        <f t="shared" si="5"/>
        <v>173</v>
      </c>
      <c r="E177" s="5">
        <v>3286</v>
      </c>
      <c r="F177" s="5" t="s">
        <v>17</v>
      </c>
      <c r="G177" s="18">
        <v>12000</v>
      </c>
      <c r="H177" s="18">
        <v>280</v>
      </c>
      <c r="I177" s="18">
        <f t="shared" si="4"/>
        <v>42.857142857142854</v>
      </c>
    </row>
    <row r="178" spans="3:9">
      <c r="C178" s="5">
        <v>444</v>
      </c>
      <c r="D178" s="5">
        <f t="shared" si="5"/>
        <v>174</v>
      </c>
      <c r="E178" s="5">
        <v>3287</v>
      </c>
      <c r="F178" s="5" t="s">
        <v>17</v>
      </c>
      <c r="G178" s="18">
        <v>7800</v>
      </c>
      <c r="H178" s="18">
        <v>53</v>
      </c>
      <c r="I178" s="18">
        <f t="shared" si="4"/>
        <v>147.16981132075472</v>
      </c>
    </row>
    <row r="179" spans="3:9">
      <c r="C179" s="5">
        <v>444</v>
      </c>
      <c r="D179" s="5">
        <f t="shared" si="5"/>
        <v>175</v>
      </c>
      <c r="E179" s="5">
        <v>3288</v>
      </c>
      <c r="F179" s="5" t="s">
        <v>17</v>
      </c>
      <c r="G179" s="18">
        <v>5850000</v>
      </c>
      <c r="H179" s="18">
        <v>50000</v>
      </c>
      <c r="I179" s="18">
        <f t="shared" si="4"/>
        <v>117</v>
      </c>
    </row>
    <row r="180" spans="3:9">
      <c r="C180" s="5">
        <v>444</v>
      </c>
      <c r="D180" s="5">
        <f t="shared" si="5"/>
        <v>176</v>
      </c>
      <c r="E180" s="5">
        <v>3293</v>
      </c>
      <c r="F180" s="5" t="s">
        <v>17</v>
      </c>
      <c r="G180" s="18">
        <v>26000000</v>
      </c>
      <c r="H180" s="18">
        <v>230000</v>
      </c>
      <c r="I180" s="18">
        <f t="shared" si="4"/>
        <v>113.04347826086956</v>
      </c>
    </row>
    <row r="181" spans="3:9">
      <c r="C181" s="5">
        <v>444</v>
      </c>
      <c r="D181" s="5">
        <f t="shared" si="5"/>
        <v>177</v>
      </c>
      <c r="E181" s="5">
        <v>3298</v>
      </c>
      <c r="F181" s="5" t="s">
        <v>17</v>
      </c>
      <c r="G181" s="18">
        <v>33000000</v>
      </c>
      <c r="H181" s="18">
        <v>260000</v>
      </c>
      <c r="I181" s="18">
        <f t="shared" si="4"/>
        <v>126.92307692307692</v>
      </c>
    </row>
    <row r="182" spans="3:9">
      <c r="C182" s="5">
        <v>444</v>
      </c>
      <c r="D182" s="5">
        <f t="shared" si="5"/>
        <v>178</v>
      </c>
      <c r="E182" s="5">
        <v>3303</v>
      </c>
      <c r="F182" s="5" t="s">
        <v>17</v>
      </c>
      <c r="G182" s="18">
        <v>17000000</v>
      </c>
      <c r="H182" s="18">
        <v>140000</v>
      </c>
      <c r="I182" s="18">
        <f t="shared" si="4"/>
        <v>121.42857142857143</v>
      </c>
    </row>
    <row r="183" spans="3:9">
      <c r="C183" s="5">
        <v>444</v>
      </c>
      <c r="D183" s="5">
        <f t="shared" si="5"/>
        <v>179</v>
      </c>
      <c r="E183" s="5">
        <v>3308</v>
      </c>
      <c r="F183" s="5" t="s">
        <v>17</v>
      </c>
      <c r="G183" s="18">
        <v>5800000</v>
      </c>
      <c r="H183" s="18">
        <v>11000</v>
      </c>
      <c r="I183" s="18">
        <f t="shared" si="4"/>
        <v>527.27272727272725</v>
      </c>
    </row>
    <row r="184" spans="3:9">
      <c r="C184" s="5">
        <v>444</v>
      </c>
      <c r="D184" s="5">
        <f t="shared" si="5"/>
        <v>180</v>
      </c>
      <c r="E184" s="5">
        <v>3310</v>
      </c>
      <c r="F184" s="5" t="s">
        <v>17</v>
      </c>
      <c r="G184" s="18">
        <v>106000</v>
      </c>
      <c r="H184" s="18">
        <v>12</v>
      </c>
      <c r="I184" s="18">
        <f t="shared" si="4"/>
        <v>8833.3333333333339</v>
      </c>
    </row>
    <row r="185" spans="3:9">
      <c r="C185" s="5">
        <v>444</v>
      </c>
      <c r="D185" s="5">
        <f t="shared" si="5"/>
        <v>181</v>
      </c>
      <c r="E185" s="5">
        <v>3311</v>
      </c>
      <c r="F185" s="5" t="s">
        <v>17</v>
      </c>
      <c r="G185" s="18">
        <v>885000</v>
      </c>
      <c r="H185" s="18">
        <v>200</v>
      </c>
      <c r="I185" s="18">
        <f t="shared" si="4"/>
        <v>4425</v>
      </c>
    </row>
    <row r="186" spans="3:9">
      <c r="C186" s="5">
        <v>444</v>
      </c>
      <c r="D186" s="5">
        <f t="shared" si="5"/>
        <v>182</v>
      </c>
      <c r="E186" s="5">
        <v>3312</v>
      </c>
      <c r="F186" s="5" t="s">
        <v>17</v>
      </c>
      <c r="G186" s="18">
        <v>4000</v>
      </c>
      <c r="H186" s="18">
        <v>12</v>
      </c>
      <c r="I186" s="18">
        <f t="shared" si="4"/>
        <v>333.33333333333331</v>
      </c>
    </row>
    <row r="187" spans="3:9">
      <c r="C187" s="5">
        <v>444</v>
      </c>
      <c r="D187" s="5">
        <f t="shared" si="5"/>
        <v>183</v>
      </c>
      <c r="E187" s="5">
        <v>3313</v>
      </c>
      <c r="F187" s="5" t="s">
        <v>17</v>
      </c>
      <c r="G187" s="18">
        <v>76000</v>
      </c>
      <c r="H187" s="18">
        <v>380</v>
      </c>
      <c r="I187" s="18">
        <f t="shared" si="4"/>
        <v>200</v>
      </c>
    </row>
    <row r="188" spans="3:9">
      <c r="C188" s="5">
        <v>444</v>
      </c>
      <c r="D188" s="5">
        <f t="shared" si="5"/>
        <v>184</v>
      </c>
      <c r="E188" s="5">
        <v>3314</v>
      </c>
      <c r="F188" s="5" t="s">
        <v>17</v>
      </c>
      <c r="G188" s="18">
        <v>8800</v>
      </c>
      <c r="H188" s="22">
        <v>0.7</v>
      </c>
      <c r="I188" s="18">
        <f t="shared" si="4"/>
        <v>12571.428571428572</v>
      </c>
    </row>
    <row r="189" spans="3:9">
      <c r="C189" s="5">
        <v>444</v>
      </c>
      <c r="D189" s="5">
        <f t="shared" si="5"/>
        <v>185</v>
      </c>
      <c r="E189" s="5">
        <v>3315</v>
      </c>
      <c r="F189" s="5" t="s">
        <v>17</v>
      </c>
      <c r="G189" s="18">
        <v>6000</v>
      </c>
      <c r="H189" s="18">
        <v>68</v>
      </c>
      <c r="I189" s="18">
        <f t="shared" si="4"/>
        <v>88.235294117647058</v>
      </c>
    </row>
    <row r="190" spans="3:9">
      <c r="C190" s="5">
        <v>444</v>
      </c>
      <c r="D190" s="5">
        <f t="shared" si="5"/>
        <v>186</v>
      </c>
      <c r="E190" s="5">
        <v>3316</v>
      </c>
      <c r="F190" s="5" t="s">
        <v>17</v>
      </c>
      <c r="G190" s="18">
        <v>4000</v>
      </c>
      <c r="H190" s="18">
        <v>52</v>
      </c>
      <c r="I190" s="18">
        <f t="shared" si="4"/>
        <v>76.92307692307692</v>
      </c>
    </row>
    <row r="191" spans="3:9">
      <c r="C191" s="5">
        <v>444</v>
      </c>
      <c r="D191" s="5">
        <f t="shared" si="5"/>
        <v>187</v>
      </c>
      <c r="E191" s="5">
        <v>3317</v>
      </c>
      <c r="F191" s="5" t="s">
        <v>17</v>
      </c>
      <c r="G191" s="18">
        <v>4000</v>
      </c>
      <c r="H191" s="18">
        <v>720</v>
      </c>
      <c r="I191" s="18">
        <f t="shared" si="4"/>
        <v>5.5555555555555554</v>
      </c>
    </row>
    <row r="192" spans="3:9">
      <c r="C192" s="5">
        <v>444</v>
      </c>
      <c r="D192" s="5">
        <f t="shared" si="5"/>
        <v>188</v>
      </c>
      <c r="E192" s="5">
        <v>3318</v>
      </c>
      <c r="F192" s="5" t="s">
        <v>17</v>
      </c>
      <c r="G192" s="18">
        <v>4600</v>
      </c>
      <c r="H192" s="18">
        <v>77</v>
      </c>
      <c r="I192" s="18">
        <f t="shared" si="4"/>
        <v>59.740259740259738</v>
      </c>
    </row>
    <row r="193" spans="3:9">
      <c r="C193" s="5">
        <v>444</v>
      </c>
      <c r="D193" s="5">
        <f t="shared" si="5"/>
        <v>189</v>
      </c>
      <c r="E193" s="5">
        <v>3320</v>
      </c>
      <c r="F193" s="5" t="s">
        <v>17</v>
      </c>
      <c r="G193" s="18">
        <v>4000</v>
      </c>
      <c r="H193" s="18">
        <v>22</v>
      </c>
      <c r="I193" s="18">
        <f t="shared" si="4"/>
        <v>181.81818181818181</v>
      </c>
    </row>
    <row r="194" spans="3:9">
      <c r="C194" s="5">
        <v>444</v>
      </c>
      <c r="D194" s="5">
        <f t="shared" si="5"/>
        <v>190</v>
      </c>
      <c r="E194" s="5">
        <v>3324</v>
      </c>
      <c r="F194" s="5" t="s">
        <v>17</v>
      </c>
      <c r="G194" s="18">
        <v>32000000</v>
      </c>
      <c r="H194" s="18">
        <v>94000</v>
      </c>
      <c r="I194" s="18">
        <f t="shared" si="4"/>
        <v>340.42553191489361</v>
      </c>
    </row>
    <row r="195" spans="3:9">
      <c r="C195" s="5">
        <v>444</v>
      </c>
      <c r="D195" s="5">
        <f t="shared" si="5"/>
        <v>191</v>
      </c>
      <c r="E195" s="5">
        <v>3325</v>
      </c>
      <c r="F195" s="5" t="s">
        <v>17</v>
      </c>
      <c r="G195" s="18">
        <v>28800000</v>
      </c>
      <c r="H195" s="18">
        <v>240000</v>
      </c>
      <c r="I195" s="18">
        <f t="shared" si="4"/>
        <v>120</v>
      </c>
    </row>
    <row r="196" spans="3:9">
      <c r="C196" s="5">
        <v>444</v>
      </c>
      <c r="D196" s="5">
        <f t="shared" si="5"/>
        <v>192</v>
      </c>
      <c r="E196" s="5">
        <v>3326</v>
      </c>
      <c r="F196" s="5" t="s">
        <v>17</v>
      </c>
      <c r="G196" s="18">
        <v>15400</v>
      </c>
      <c r="H196" s="18">
        <v>19</v>
      </c>
      <c r="I196" s="18">
        <f t="shared" si="4"/>
        <v>810.52631578947364</v>
      </c>
    </row>
    <row r="197" spans="3:9">
      <c r="C197" s="5">
        <v>444</v>
      </c>
      <c r="D197" s="5">
        <f t="shared" si="5"/>
        <v>193</v>
      </c>
      <c r="E197" s="5">
        <v>3327</v>
      </c>
      <c r="F197" s="5" t="s">
        <v>17</v>
      </c>
      <c r="G197" s="18">
        <v>33200</v>
      </c>
      <c r="H197" s="18">
        <v>450</v>
      </c>
      <c r="I197" s="18">
        <f t="shared" ref="I197:I260" si="6">G197/H197</f>
        <v>73.777777777777771</v>
      </c>
    </row>
    <row r="198" spans="3:9">
      <c r="C198" s="5">
        <v>444</v>
      </c>
      <c r="D198" s="5">
        <f t="shared" ref="D198:D261" si="7">1+D197</f>
        <v>194</v>
      </c>
      <c r="E198" s="5">
        <v>3328</v>
      </c>
      <c r="F198" s="5" t="s">
        <v>17</v>
      </c>
      <c r="G198" s="18">
        <v>32600000</v>
      </c>
      <c r="H198" s="18">
        <v>110000</v>
      </c>
      <c r="I198" s="18">
        <f t="shared" si="6"/>
        <v>296.36363636363637</v>
      </c>
    </row>
    <row r="199" spans="3:9">
      <c r="C199" s="5">
        <v>444</v>
      </c>
      <c r="D199" s="5">
        <f t="shared" si="7"/>
        <v>195</v>
      </c>
      <c r="E199" s="5">
        <v>3329</v>
      </c>
      <c r="F199" s="5" t="s">
        <v>17</v>
      </c>
      <c r="G199" s="18">
        <v>42000000</v>
      </c>
      <c r="H199" s="18">
        <v>470000</v>
      </c>
      <c r="I199" s="18">
        <f t="shared" si="6"/>
        <v>89.361702127659569</v>
      </c>
    </row>
    <row r="200" spans="3:9">
      <c r="C200" s="5">
        <v>444</v>
      </c>
      <c r="D200" s="5">
        <f t="shared" si="7"/>
        <v>196</v>
      </c>
      <c r="E200" s="5">
        <v>3331</v>
      </c>
      <c r="F200" s="5" t="s">
        <v>17</v>
      </c>
      <c r="G200" s="18">
        <v>160000</v>
      </c>
      <c r="H200" s="18">
        <v>5800</v>
      </c>
      <c r="I200" s="18">
        <f t="shared" si="6"/>
        <v>27.586206896551722</v>
      </c>
    </row>
    <row r="201" spans="3:9">
      <c r="C201" s="5">
        <v>444</v>
      </c>
      <c r="D201" s="5">
        <f t="shared" si="7"/>
        <v>197</v>
      </c>
      <c r="E201" s="5">
        <v>3332</v>
      </c>
      <c r="F201" s="5" t="s">
        <v>17</v>
      </c>
      <c r="G201" s="18">
        <v>13000000</v>
      </c>
      <c r="H201" s="18">
        <v>360000</v>
      </c>
      <c r="I201" s="18">
        <f t="shared" si="6"/>
        <v>36.111111111111114</v>
      </c>
    </row>
    <row r="202" spans="3:9">
      <c r="C202" s="5">
        <v>444</v>
      </c>
      <c r="D202" s="5">
        <f t="shared" si="7"/>
        <v>198</v>
      </c>
      <c r="E202" s="5">
        <v>3333</v>
      </c>
      <c r="F202" s="5" t="s">
        <v>17</v>
      </c>
      <c r="G202" s="18">
        <v>34000000</v>
      </c>
      <c r="H202" s="18">
        <v>1100000</v>
      </c>
      <c r="I202" s="18">
        <f t="shared" si="6"/>
        <v>30.90909090909091</v>
      </c>
    </row>
    <row r="203" spans="3:9">
      <c r="C203" s="5">
        <v>444</v>
      </c>
      <c r="D203" s="5">
        <f t="shared" si="7"/>
        <v>199</v>
      </c>
      <c r="E203" s="5">
        <v>3335</v>
      </c>
      <c r="F203" s="5" t="s">
        <v>17</v>
      </c>
      <c r="G203" s="18">
        <v>8400000</v>
      </c>
      <c r="H203" s="18">
        <v>190000</v>
      </c>
      <c r="I203" s="18">
        <f t="shared" si="6"/>
        <v>44.210526315789473</v>
      </c>
    </row>
    <row r="204" spans="3:9">
      <c r="C204" s="5">
        <v>444</v>
      </c>
      <c r="D204" s="5">
        <f t="shared" si="7"/>
        <v>200</v>
      </c>
      <c r="E204" s="5">
        <v>3336</v>
      </c>
      <c r="F204" s="5" t="s">
        <v>17</v>
      </c>
      <c r="G204" s="18">
        <v>27000000</v>
      </c>
      <c r="H204" s="18">
        <v>720000</v>
      </c>
      <c r="I204" s="18">
        <f t="shared" si="6"/>
        <v>37.5</v>
      </c>
    </row>
    <row r="205" spans="3:9">
      <c r="C205" s="5">
        <v>444</v>
      </c>
      <c r="D205" s="5">
        <f t="shared" si="7"/>
        <v>201</v>
      </c>
      <c r="E205" s="5">
        <v>3337</v>
      </c>
      <c r="F205" s="5" t="s">
        <v>17</v>
      </c>
      <c r="G205" s="18">
        <v>11000000</v>
      </c>
      <c r="H205" s="18">
        <v>2400000</v>
      </c>
      <c r="I205" s="18">
        <f t="shared" si="6"/>
        <v>4.583333333333333</v>
      </c>
    </row>
    <row r="206" spans="3:9">
      <c r="C206" s="5">
        <v>444</v>
      </c>
      <c r="D206" s="5">
        <f t="shared" si="7"/>
        <v>202</v>
      </c>
      <c r="E206" s="5">
        <v>3339</v>
      </c>
      <c r="F206" s="5" t="s">
        <v>17</v>
      </c>
      <c r="G206" s="18">
        <v>3200000</v>
      </c>
      <c r="H206" s="18">
        <v>85000</v>
      </c>
      <c r="I206" s="18">
        <f t="shared" si="6"/>
        <v>37.647058823529413</v>
      </c>
    </row>
    <row r="207" spans="3:9">
      <c r="C207" s="5">
        <v>444</v>
      </c>
      <c r="D207" s="5">
        <f t="shared" si="7"/>
        <v>203</v>
      </c>
      <c r="E207" s="5">
        <v>3340</v>
      </c>
      <c r="F207" s="5" t="s">
        <v>17</v>
      </c>
      <c r="G207" s="18">
        <v>21000000</v>
      </c>
      <c r="H207" s="18">
        <v>540000</v>
      </c>
      <c r="I207" s="18">
        <f t="shared" si="6"/>
        <v>38.888888888888886</v>
      </c>
    </row>
    <row r="208" spans="3:9">
      <c r="C208" s="5">
        <v>444</v>
      </c>
      <c r="D208" s="5">
        <f t="shared" si="7"/>
        <v>204</v>
      </c>
      <c r="E208" s="5">
        <v>3341</v>
      </c>
      <c r="F208" s="5" t="s">
        <v>17</v>
      </c>
      <c r="G208" s="18">
        <v>66000000</v>
      </c>
      <c r="H208" s="18">
        <v>1500000</v>
      </c>
      <c r="I208" s="18">
        <f t="shared" si="6"/>
        <v>44</v>
      </c>
    </row>
    <row r="209" spans="3:9">
      <c r="C209" s="5">
        <v>444</v>
      </c>
      <c r="D209" s="5">
        <f t="shared" si="7"/>
        <v>205</v>
      </c>
      <c r="E209" s="5">
        <v>3342</v>
      </c>
      <c r="F209" s="5" t="s">
        <v>17</v>
      </c>
      <c r="G209" s="18">
        <v>1300</v>
      </c>
      <c r="H209" s="22">
        <v>5.7</v>
      </c>
      <c r="I209" s="18">
        <f t="shared" si="6"/>
        <v>228.07017543859649</v>
      </c>
    </row>
    <row r="210" spans="3:9">
      <c r="C210" s="5">
        <v>444</v>
      </c>
      <c r="D210" s="5">
        <f t="shared" si="7"/>
        <v>206</v>
      </c>
      <c r="E210" s="5">
        <v>3343</v>
      </c>
      <c r="F210" s="5" t="s">
        <v>17</v>
      </c>
      <c r="G210" s="18">
        <v>1700000</v>
      </c>
      <c r="H210" s="18">
        <v>2600</v>
      </c>
      <c r="I210" s="18">
        <f t="shared" si="6"/>
        <v>653.84615384615381</v>
      </c>
    </row>
    <row r="211" spans="3:9">
      <c r="C211" s="5">
        <v>444</v>
      </c>
      <c r="D211" s="5">
        <f t="shared" si="7"/>
        <v>207</v>
      </c>
      <c r="E211" s="5">
        <v>3344</v>
      </c>
      <c r="F211" s="5" t="s">
        <v>17</v>
      </c>
      <c r="G211" s="18">
        <v>11000000</v>
      </c>
      <c r="H211" s="18">
        <v>110000</v>
      </c>
      <c r="I211" s="18">
        <f t="shared" si="6"/>
        <v>100</v>
      </c>
    </row>
    <row r="212" spans="3:9">
      <c r="C212" s="5">
        <v>444</v>
      </c>
      <c r="D212" s="5">
        <f t="shared" si="7"/>
        <v>208</v>
      </c>
      <c r="E212" s="5">
        <v>3345</v>
      </c>
      <c r="F212" s="5" t="s">
        <v>17</v>
      </c>
      <c r="G212" s="18">
        <v>18000000</v>
      </c>
      <c r="H212" s="18">
        <v>700000</v>
      </c>
      <c r="I212" s="18">
        <f t="shared" si="6"/>
        <v>25.714285714285715</v>
      </c>
    </row>
    <row r="213" spans="3:9">
      <c r="C213" s="5">
        <v>444</v>
      </c>
      <c r="D213" s="5">
        <f t="shared" si="7"/>
        <v>209</v>
      </c>
      <c r="E213" s="5">
        <v>3346</v>
      </c>
      <c r="F213" s="5" t="s">
        <v>17</v>
      </c>
      <c r="G213" s="18">
        <v>46000</v>
      </c>
      <c r="H213" s="18">
        <v>430</v>
      </c>
      <c r="I213" s="18">
        <f t="shared" si="6"/>
        <v>106.97674418604652</v>
      </c>
    </row>
    <row r="214" spans="3:9">
      <c r="C214" s="5">
        <v>444</v>
      </c>
      <c r="D214" s="5">
        <f t="shared" si="7"/>
        <v>210</v>
      </c>
      <c r="E214" s="5">
        <v>3347</v>
      </c>
      <c r="F214" s="5" t="s">
        <v>17</v>
      </c>
      <c r="G214" s="18">
        <v>158000000</v>
      </c>
      <c r="H214" s="18">
        <v>230000</v>
      </c>
      <c r="I214" s="18">
        <f t="shared" si="6"/>
        <v>686.95652173913038</v>
      </c>
    </row>
    <row r="215" spans="3:9">
      <c r="C215" s="5">
        <v>444</v>
      </c>
      <c r="D215" s="5">
        <f t="shared" si="7"/>
        <v>211</v>
      </c>
      <c r="E215" s="5">
        <v>3348</v>
      </c>
      <c r="F215" s="5" t="s">
        <v>17</v>
      </c>
      <c r="G215" s="18">
        <v>125000000</v>
      </c>
      <c r="H215" s="18">
        <v>600000</v>
      </c>
      <c r="I215" s="18">
        <f t="shared" si="6"/>
        <v>208.33333333333334</v>
      </c>
    </row>
    <row r="216" spans="3:9">
      <c r="C216" s="5">
        <v>444</v>
      </c>
      <c r="D216" s="5">
        <f t="shared" si="7"/>
        <v>212</v>
      </c>
      <c r="E216" s="5">
        <v>3349</v>
      </c>
      <c r="F216" s="5" t="s">
        <v>17</v>
      </c>
      <c r="G216" s="18">
        <v>130000</v>
      </c>
      <c r="H216" s="18">
        <v>2200</v>
      </c>
      <c r="I216" s="18">
        <f t="shared" si="6"/>
        <v>59.090909090909093</v>
      </c>
    </row>
    <row r="217" spans="3:9">
      <c r="C217" s="5">
        <v>444</v>
      </c>
      <c r="D217" s="5">
        <f t="shared" si="7"/>
        <v>213</v>
      </c>
      <c r="E217" s="5">
        <v>3350</v>
      </c>
      <c r="F217" s="5" t="s">
        <v>17</v>
      </c>
      <c r="G217" s="18">
        <v>110000000</v>
      </c>
      <c r="H217" s="18">
        <v>990000</v>
      </c>
      <c r="I217" s="18">
        <f t="shared" si="6"/>
        <v>111.11111111111111</v>
      </c>
    </row>
    <row r="218" spans="3:9">
      <c r="C218" s="5">
        <v>444</v>
      </c>
      <c r="D218" s="5">
        <f t="shared" si="7"/>
        <v>214</v>
      </c>
      <c r="E218" s="5">
        <v>3351</v>
      </c>
      <c r="F218" s="5" t="s">
        <v>17</v>
      </c>
      <c r="G218" s="18">
        <v>32500000</v>
      </c>
      <c r="H218" s="18">
        <v>810000</v>
      </c>
      <c r="I218" s="18">
        <f t="shared" si="6"/>
        <v>40.123456790123456</v>
      </c>
    </row>
    <row r="219" spans="3:9">
      <c r="C219" s="5">
        <v>444</v>
      </c>
      <c r="D219" s="5">
        <f t="shared" si="7"/>
        <v>215</v>
      </c>
      <c r="E219" s="5">
        <v>3352</v>
      </c>
      <c r="F219" s="5" t="s">
        <v>17</v>
      </c>
      <c r="G219" s="18">
        <v>120000</v>
      </c>
      <c r="H219" s="18">
        <v>1700</v>
      </c>
      <c r="I219" s="18">
        <f t="shared" si="6"/>
        <v>70.588235294117652</v>
      </c>
    </row>
    <row r="220" spans="3:9">
      <c r="C220" s="5">
        <v>444</v>
      </c>
      <c r="D220" s="5">
        <f t="shared" si="7"/>
        <v>216</v>
      </c>
      <c r="E220" s="5">
        <v>3353</v>
      </c>
      <c r="F220" s="5" t="s">
        <v>17</v>
      </c>
      <c r="G220" s="18">
        <v>62000000</v>
      </c>
      <c r="H220" s="18">
        <v>560000</v>
      </c>
      <c r="I220" s="18">
        <f t="shared" si="6"/>
        <v>110.71428571428571</v>
      </c>
    </row>
    <row r="221" spans="3:9">
      <c r="C221" s="5">
        <v>444</v>
      </c>
      <c r="D221" s="5">
        <f t="shared" si="7"/>
        <v>217</v>
      </c>
      <c r="E221" s="5">
        <v>3354</v>
      </c>
      <c r="F221" s="5" t="s">
        <v>17</v>
      </c>
      <c r="G221" s="18">
        <v>56000000</v>
      </c>
      <c r="H221" s="18">
        <v>1100000</v>
      </c>
      <c r="I221" s="18">
        <f t="shared" si="6"/>
        <v>50.909090909090907</v>
      </c>
    </row>
    <row r="222" spans="3:9">
      <c r="C222" s="5">
        <v>444</v>
      </c>
      <c r="D222" s="5">
        <f t="shared" si="7"/>
        <v>218</v>
      </c>
      <c r="E222" s="5">
        <v>3355</v>
      </c>
      <c r="F222" s="5" t="s">
        <v>17</v>
      </c>
      <c r="G222" s="18">
        <v>20000000</v>
      </c>
      <c r="H222" s="18">
        <v>250000</v>
      </c>
      <c r="I222" s="18">
        <f t="shared" si="6"/>
        <v>80</v>
      </c>
    </row>
    <row r="223" spans="3:9">
      <c r="C223" s="5">
        <v>444</v>
      </c>
      <c r="D223" s="5">
        <f t="shared" si="7"/>
        <v>219</v>
      </c>
      <c r="E223" s="5">
        <v>3356</v>
      </c>
      <c r="F223" s="5" t="s">
        <v>17</v>
      </c>
      <c r="G223" s="18">
        <v>100000000</v>
      </c>
      <c r="H223" s="18">
        <v>490000</v>
      </c>
      <c r="I223" s="18">
        <f t="shared" si="6"/>
        <v>204.08163265306123</v>
      </c>
    </row>
    <row r="224" spans="3:9">
      <c r="C224" s="5">
        <v>444</v>
      </c>
      <c r="D224" s="5">
        <f t="shared" si="7"/>
        <v>220</v>
      </c>
      <c r="E224" s="5">
        <v>3357</v>
      </c>
      <c r="F224" s="5" t="s">
        <v>17</v>
      </c>
      <c r="G224" s="18">
        <v>200000000</v>
      </c>
      <c r="H224" s="18">
        <v>4600000</v>
      </c>
      <c r="I224" s="18">
        <f t="shared" si="6"/>
        <v>43.478260869565219</v>
      </c>
    </row>
    <row r="225" spans="2:9">
      <c r="C225" s="5">
        <v>444</v>
      </c>
      <c r="D225" s="5">
        <f t="shared" si="7"/>
        <v>221</v>
      </c>
      <c r="E225" s="5">
        <v>3358</v>
      </c>
      <c r="F225" s="5" t="s">
        <v>17</v>
      </c>
      <c r="G225" s="18">
        <v>13800</v>
      </c>
      <c r="H225" s="18">
        <v>254</v>
      </c>
      <c r="I225" s="18">
        <f t="shared" si="6"/>
        <v>54.330708661417326</v>
      </c>
    </row>
    <row r="226" spans="2:9">
      <c r="C226" s="5">
        <v>444</v>
      </c>
      <c r="D226" s="5">
        <f t="shared" si="7"/>
        <v>222</v>
      </c>
      <c r="E226" s="5">
        <v>3359</v>
      </c>
      <c r="F226" s="5" t="s">
        <v>17</v>
      </c>
      <c r="G226" s="18">
        <v>19000000</v>
      </c>
      <c r="H226" s="18">
        <v>250000</v>
      </c>
      <c r="I226" s="18">
        <f t="shared" si="6"/>
        <v>76</v>
      </c>
    </row>
    <row r="227" spans="2:9">
      <c r="C227" s="5">
        <v>444</v>
      </c>
      <c r="D227" s="5">
        <f t="shared" si="7"/>
        <v>223</v>
      </c>
      <c r="E227" s="5">
        <v>3360</v>
      </c>
      <c r="F227" s="5" t="s">
        <v>17</v>
      </c>
      <c r="G227" s="18">
        <v>73000000</v>
      </c>
      <c r="H227" s="18">
        <v>840000</v>
      </c>
      <c r="I227" s="18">
        <f t="shared" si="6"/>
        <v>86.904761904761898</v>
      </c>
    </row>
    <row r="228" spans="2:9">
      <c r="C228" s="5">
        <v>444</v>
      </c>
      <c r="D228" s="5">
        <f t="shared" si="7"/>
        <v>224</v>
      </c>
      <c r="E228" s="5">
        <v>3361</v>
      </c>
      <c r="F228" s="5" t="s">
        <v>17</v>
      </c>
      <c r="G228" s="18">
        <v>71000000</v>
      </c>
      <c r="H228" s="18">
        <v>1700000</v>
      </c>
      <c r="I228" s="18">
        <f t="shared" si="6"/>
        <v>41.764705882352942</v>
      </c>
    </row>
    <row r="229" spans="2:9">
      <c r="C229" s="5">
        <v>444</v>
      </c>
      <c r="D229" s="5">
        <f t="shared" si="7"/>
        <v>225</v>
      </c>
      <c r="E229" s="5">
        <v>3362</v>
      </c>
      <c r="F229" s="5" t="s">
        <v>17</v>
      </c>
      <c r="G229" s="18">
        <v>4500000</v>
      </c>
      <c r="H229" s="18">
        <v>4200</v>
      </c>
      <c r="I229" s="18">
        <f t="shared" si="6"/>
        <v>1071.4285714285713</v>
      </c>
    </row>
    <row r="230" spans="2:9">
      <c r="C230" s="5">
        <v>444</v>
      </c>
      <c r="D230" s="5">
        <f t="shared" si="7"/>
        <v>226</v>
      </c>
      <c r="E230" s="5">
        <v>3363</v>
      </c>
      <c r="F230" s="5" t="s">
        <v>17</v>
      </c>
      <c r="G230" s="18">
        <v>36000000</v>
      </c>
      <c r="H230" s="18">
        <v>11000</v>
      </c>
      <c r="I230" s="18">
        <f t="shared" si="6"/>
        <v>3272.7272727272725</v>
      </c>
    </row>
    <row r="231" spans="2:9">
      <c r="C231" s="5">
        <v>444</v>
      </c>
      <c r="D231" s="5">
        <f t="shared" si="7"/>
        <v>227</v>
      </c>
      <c r="E231" s="5">
        <v>3364</v>
      </c>
      <c r="F231" s="5" t="s">
        <v>17</v>
      </c>
      <c r="G231" s="18">
        <v>23000000</v>
      </c>
      <c r="H231" s="18">
        <v>770000</v>
      </c>
      <c r="I231" s="18">
        <f t="shared" si="6"/>
        <v>29.870129870129869</v>
      </c>
    </row>
    <row r="232" spans="2:9">
      <c r="B232" s="5">
        <v>32</v>
      </c>
      <c r="C232" s="5">
        <v>446</v>
      </c>
      <c r="D232" s="5">
        <f t="shared" si="7"/>
        <v>228</v>
      </c>
      <c r="E232" s="5">
        <v>3370</v>
      </c>
      <c r="F232" s="5" t="s">
        <v>17</v>
      </c>
      <c r="G232" s="18">
        <v>39000</v>
      </c>
      <c r="H232" s="22">
        <v>1.9</v>
      </c>
      <c r="I232" s="18">
        <f t="shared" si="6"/>
        <v>20526.315789473687</v>
      </c>
    </row>
    <row r="233" spans="2:9">
      <c r="C233" s="5">
        <v>446</v>
      </c>
      <c r="D233" s="5">
        <f t="shared" si="7"/>
        <v>229</v>
      </c>
      <c r="E233" s="5">
        <v>3371</v>
      </c>
      <c r="F233" s="5" t="s">
        <v>17</v>
      </c>
      <c r="G233" s="18">
        <v>36000</v>
      </c>
      <c r="H233" s="22">
        <v>4.4000000000000004</v>
      </c>
      <c r="I233" s="18">
        <f t="shared" si="6"/>
        <v>8181.8181818181811</v>
      </c>
    </row>
    <row r="234" spans="2:9">
      <c r="C234" s="5">
        <v>446</v>
      </c>
      <c r="D234" s="5">
        <f t="shared" si="7"/>
        <v>230</v>
      </c>
      <c r="E234" s="5">
        <v>3372</v>
      </c>
      <c r="F234" s="5" t="s">
        <v>17</v>
      </c>
      <c r="G234" s="18">
        <v>40000</v>
      </c>
      <c r="H234" s="22">
        <v>7.1</v>
      </c>
      <c r="I234" s="18">
        <f t="shared" si="6"/>
        <v>5633.8028169014087</v>
      </c>
    </row>
    <row r="235" spans="2:9">
      <c r="C235" s="5">
        <v>446</v>
      </c>
      <c r="D235" s="5">
        <f t="shared" si="7"/>
        <v>231</v>
      </c>
      <c r="E235" s="5">
        <v>3373</v>
      </c>
      <c r="F235" s="5" t="s">
        <v>17</v>
      </c>
      <c r="G235" s="18">
        <v>27000</v>
      </c>
      <c r="H235" s="22">
        <v>0.87</v>
      </c>
      <c r="I235" s="18">
        <f t="shared" si="6"/>
        <v>31034.482758620688</v>
      </c>
    </row>
    <row r="236" spans="2:9">
      <c r="C236" s="5">
        <v>446</v>
      </c>
      <c r="D236" s="5">
        <f t="shared" si="7"/>
        <v>232</v>
      </c>
      <c r="E236" s="5">
        <v>3374</v>
      </c>
      <c r="F236" s="5" t="s">
        <v>17</v>
      </c>
      <c r="G236" s="18">
        <v>28000</v>
      </c>
      <c r="H236" s="22">
        <v>7.1</v>
      </c>
      <c r="I236" s="18">
        <f t="shared" si="6"/>
        <v>3943.6619718309862</v>
      </c>
    </row>
    <row r="237" spans="2:9">
      <c r="C237" s="5">
        <v>446</v>
      </c>
      <c r="D237" s="5">
        <f t="shared" si="7"/>
        <v>233</v>
      </c>
      <c r="E237" s="5">
        <v>3375</v>
      </c>
      <c r="F237" s="5" t="s">
        <v>17</v>
      </c>
      <c r="G237" s="18">
        <v>28000</v>
      </c>
      <c r="H237" s="18">
        <v>12</v>
      </c>
      <c r="I237" s="18">
        <f t="shared" si="6"/>
        <v>2333.3333333333335</v>
      </c>
    </row>
    <row r="238" spans="2:9">
      <c r="C238" s="5">
        <v>446</v>
      </c>
      <c r="D238" s="5">
        <f t="shared" si="7"/>
        <v>234</v>
      </c>
      <c r="E238" s="5">
        <v>3376</v>
      </c>
      <c r="F238" s="5" t="s">
        <v>17</v>
      </c>
      <c r="G238" s="18">
        <v>7000</v>
      </c>
      <c r="H238" s="22">
        <v>4.5999999999999996</v>
      </c>
      <c r="I238" s="18">
        <f t="shared" si="6"/>
        <v>1521.7391304347827</v>
      </c>
    </row>
    <row r="239" spans="2:9">
      <c r="C239" s="5">
        <v>446</v>
      </c>
      <c r="D239" s="5">
        <f t="shared" si="7"/>
        <v>235</v>
      </c>
      <c r="E239" s="5">
        <v>3379</v>
      </c>
      <c r="F239" s="5" t="s">
        <v>17</v>
      </c>
      <c r="G239" s="18">
        <v>90000</v>
      </c>
      <c r="H239" s="22">
        <v>4.9000000000000004</v>
      </c>
      <c r="I239" s="18">
        <f t="shared" si="6"/>
        <v>18367.34693877551</v>
      </c>
    </row>
    <row r="240" spans="2:9">
      <c r="C240" s="5">
        <v>446</v>
      </c>
      <c r="D240" s="5">
        <f t="shared" si="7"/>
        <v>236</v>
      </c>
      <c r="E240" s="5">
        <v>3380</v>
      </c>
      <c r="F240" s="5" t="s">
        <v>17</v>
      </c>
      <c r="G240" s="18">
        <v>36000</v>
      </c>
      <c r="H240" s="22">
        <v>1.6</v>
      </c>
      <c r="I240" s="18">
        <f t="shared" si="6"/>
        <v>22500</v>
      </c>
    </row>
    <row r="241" spans="3:9">
      <c r="C241" s="5">
        <v>446</v>
      </c>
      <c r="D241" s="5">
        <f t="shared" si="7"/>
        <v>237</v>
      </c>
      <c r="E241" s="5">
        <v>3381</v>
      </c>
      <c r="F241" s="5" t="s">
        <v>17</v>
      </c>
      <c r="G241" s="18">
        <v>38000</v>
      </c>
      <c r="H241" s="22">
        <v>8.1</v>
      </c>
      <c r="I241" s="18">
        <f t="shared" si="6"/>
        <v>4691.358024691358</v>
      </c>
    </row>
    <row r="242" spans="3:9">
      <c r="C242" s="5">
        <v>446</v>
      </c>
      <c r="D242" s="5">
        <f t="shared" si="7"/>
        <v>238</v>
      </c>
      <c r="E242" s="5">
        <v>3382</v>
      </c>
      <c r="F242" s="5" t="s">
        <v>17</v>
      </c>
      <c r="G242" s="18">
        <v>34000</v>
      </c>
      <c r="H242" s="18">
        <v>13</v>
      </c>
      <c r="I242" s="18">
        <f t="shared" si="6"/>
        <v>2615.3846153846152</v>
      </c>
    </row>
    <row r="243" spans="3:9">
      <c r="C243" s="5">
        <v>446</v>
      </c>
      <c r="D243" s="5">
        <f t="shared" si="7"/>
        <v>239</v>
      </c>
      <c r="E243" s="5">
        <v>3383</v>
      </c>
      <c r="F243" s="5" t="s">
        <v>17</v>
      </c>
      <c r="G243" s="18">
        <v>25000</v>
      </c>
      <c r="H243" s="22">
        <v>2.1</v>
      </c>
      <c r="I243" s="18">
        <f t="shared" si="6"/>
        <v>11904.761904761905</v>
      </c>
    </row>
    <row r="244" spans="3:9">
      <c r="C244" s="5">
        <v>446</v>
      </c>
      <c r="D244" s="5">
        <f t="shared" si="7"/>
        <v>240</v>
      </c>
      <c r="E244" s="5">
        <v>3384</v>
      </c>
      <c r="F244" s="5" t="s">
        <v>17</v>
      </c>
      <c r="G244" s="18">
        <v>30000</v>
      </c>
      <c r="H244" s="18">
        <v>10</v>
      </c>
      <c r="I244" s="18">
        <f t="shared" si="6"/>
        <v>3000</v>
      </c>
    </row>
    <row r="245" spans="3:9">
      <c r="C245" s="5">
        <v>446</v>
      </c>
      <c r="D245" s="5">
        <f t="shared" si="7"/>
        <v>241</v>
      </c>
      <c r="E245" s="5">
        <v>3385</v>
      </c>
      <c r="F245" s="5" t="s">
        <v>17</v>
      </c>
      <c r="G245" s="18">
        <v>31000</v>
      </c>
      <c r="H245" s="18">
        <v>25</v>
      </c>
      <c r="I245" s="18">
        <f t="shared" si="6"/>
        <v>1240</v>
      </c>
    </row>
    <row r="246" spans="3:9">
      <c r="C246" s="5">
        <v>446</v>
      </c>
      <c r="D246" s="5">
        <f t="shared" si="7"/>
        <v>242</v>
      </c>
      <c r="E246" s="5">
        <v>3389</v>
      </c>
      <c r="F246" s="5" t="s">
        <v>17</v>
      </c>
      <c r="G246" s="18">
        <v>61000</v>
      </c>
      <c r="H246" s="22">
        <v>5.4</v>
      </c>
      <c r="I246" s="18">
        <f t="shared" si="6"/>
        <v>11296.296296296296</v>
      </c>
    </row>
    <row r="247" spans="3:9">
      <c r="C247" s="5">
        <v>446</v>
      </c>
      <c r="D247" s="5">
        <f t="shared" si="7"/>
        <v>243</v>
      </c>
      <c r="E247" s="5">
        <v>3390</v>
      </c>
      <c r="F247" s="5" t="s">
        <v>17</v>
      </c>
      <c r="G247" s="18">
        <v>44000</v>
      </c>
      <c r="H247" s="22">
        <v>2.8</v>
      </c>
      <c r="I247" s="18">
        <f t="shared" si="6"/>
        <v>15714.285714285716</v>
      </c>
    </row>
    <row r="248" spans="3:9">
      <c r="C248" s="5">
        <v>446</v>
      </c>
      <c r="D248" s="5">
        <f t="shared" si="7"/>
        <v>244</v>
      </c>
      <c r="E248" s="5">
        <v>3391</v>
      </c>
      <c r="F248" s="5" t="s">
        <v>17</v>
      </c>
      <c r="G248" s="18">
        <v>37000</v>
      </c>
      <c r="H248" s="22">
        <v>5.4</v>
      </c>
      <c r="I248" s="18">
        <f t="shared" si="6"/>
        <v>6851.8518518518513</v>
      </c>
    </row>
    <row r="249" spans="3:9">
      <c r="C249" s="5">
        <v>446</v>
      </c>
      <c r="D249" s="5">
        <f t="shared" si="7"/>
        <v>245</v>
      </c>
      <c r="E249" s="5">
        <v>3392</v>
      </c>
      <c r="F249" s="5" t="s">
        <v>17</v>
      </c>
      <c r="G249" s="18">
        <v>37000</v>
      </c>
      <c r="H249" s="22">
        <v>4.7</v>
      </c>
      <c r="I249" s="18">
        <f t="shared" si="6"/>
        <v>7872.3404255319147</v>
      </c>
    </row>
    <row r="250" spans="3:9">
      <c r="C250" s="5">
        <v>446</v>
      </c>
      <c r="D250" s="5">
        <f t="shared" si="7"/>
        <v>246</v>
      </c>
      <c r="E250" s="5">
        <v>3393</v>
      </c>
      <c r="F250" s="5" t="s">
        <v>17</v>
      </c>
      <c r="G250" s="18">
        <v>29000</v>
      </c>
      <c r="H250" s="22">
        <v>9.1</v>
      </c>
      <c r="I250" s="18">
        <f t="shared" si="6"/>
        <v>3186.8131868131868</v>
      </c>
    </row>
    <row r="251" spans="3:9">
      <c r="C251" s="5">
        <v>446</v>
      </c>
      <c r="D251" s="5">
        <f t="shared" si="7"/>
        <v>247</v>
      </c>
      <c r="E251" s="5">
        <v>3394</v>
      </c>
      <c r="F251" s="5" t="s">
        <v>17</v>
      </c>
      <c r="G251" s="18">
        <v>28000</v>
      </c>
      <c r="H251" s="22">
        <v>3.7</v>
      </c>
      <c r="I251" s="18">
        <f t="shared" si="6"/>
        <v>7567.5675675675675</v>
      </c>
    </row>
    <row r="252" spans="3:9">
      <c r="C252" s="5">
        <v>446</v>
      </c>
      <c r="D252" s="5">
        <f t="shared" si="7"/>
        <v>248</v>
      </c>
      <c r="E252" s="5">
        <v>3395</v>
      </c>
      <c r="F252" s="5" t="s">
        <v>17</v>
      </c>
      <c r="G252" s="18">
        <v>30000</v>
      </c>
      <c r="H252" s="22">
        <v>5.0999999999999996</v>
      </c>
      <c r="I252" s="18">
        <f t="shared" si="6"/>
        <v>5882.3529411764712</v>
      </c>
    </row>
    <row r="253" spans="3:9">
      <c r="C253" s="5">
        <v>446</v>
      </c>
      <c r="D253" s="5">
        <f t="shared" si="7"/>
        <v>249</v>
      </c>
      <c r="E253" s="5">
        <v>3396</v>
      </c>
      <c r="F253" s="5" t="s">
        <v>17</v>
      </c>
      <c r="G253" s="18">
        <v>27000</v>
      </c>
      <c r="H253" s="18">
        <v>1100</v>
      </c>
      <c r="I253" s="18">
        <f t="shared" si="6"/>
        <v>24.545454545454547</v>
      </c>
    </row>
    <row r="254" spans="3:9">
      <c r="C254" s="5">
        <v>446</v>
      </c>
      <c r="D254" s="5">
        <f t="shared" si="7"/>
        <v>250</v>
      </c>
      <c r="E254" s="5">
        <v>3399</v>
      </c>
      <c r="F254" s="5" t="s">
        <v>17</v>
      </c>
      <c r="G254" s="18">
        <v>98000</v>
      </c>
      <c r="H254" s="22">
        <v>4.2</v>
      </c>
      <c r="I254" s="18">
        <f t="shared" si="6"/>
        <v>23333.333333333332</v>
      </c>
    </row>
    <row r="255" spans="3:9">
      <c r="C255" s="5">
        <v>446</v>
      </c>
      <c r="D255" s="5">
        <f t="shared" si="7"/>
        <v>251</v>
      </c>
      <c r="E255" s="5">
        <v>3400</v>
      </c>
      <c r="F255" s="5" t="s">
        <v>17</v>
      </c>
      <c r="G255" s="18">
        <v>40000</v>
      </c>
      <c r="H255" s="18">
        <v>12</v>
      </c>
      <c r="I255" s="18">
        <f t="shared" si="6"/>
        <v>3333.3333333333335</v>
      </c>
    </row>
    <row r="256" spans="3:9">
      <c r="C256" s="5">
        <v>446</v>
      </c>
      <c r="D256" s="5">
        <f t="shared" si="7"/>
        <v>252</v>
      </c>
      <c r="E256" s="5">
        <v>3401</v>
      </c>
      <c r="F256" s="5" t="s">
        <v>17</v>
      </c>
      <c r="G256" s="18">
        <v>40000</v>
      </c>
      <c r="H256" s="18">
        <v>110</v>
      </c>
      <c r="I256" s="18">
        <f t="shared" si="6"/>
        <v>363.63636363636363</v>
      </c>
    </row>
    <row r="257" spans="3:9">
      <c r="C257" s="5">
        <v>446</v>
      </c>
      <c r="D257" s="5">
        <f t="shared" si="7"/>
        <v>253</v>
      </c>
      <c r="E257" s="5">
        <v>3402</v>
      </c>
      <c r="F257" s="5" t="s">
        <v>17</v>
      </c>
      <c r="G257" s="18">
        <v>39000</v>
      </c>
      <c r="H257" s="18">
        <v>270</v>
      </c>
      <c r="I257" s="18">
        <f t="shared" si="6"/>
        <v>144.44444444444446</v>
      </c>
    </row>
    <row r="258" spans="3:9">
      <c r="C258" s="5">
        <v>446</v>
      </c>
      <c r="D258" s="5">
        <f t="shared" si="7"/>
        <v>254</v>
      </c>
      <c r="E258" s="5">
        <v>3403</v>
      </c>
      <c r="F258" s="5" t="s">
        <v>17</v>
      </c>
      <c r="G258" s="18">
        <v>30000</v>
      </c>
      <c r="H258" s="22">
        <v>3.3</v>
      </c>
      <c r="I258" s="18">
        <f t="shared" si="6"/>
        <v>9090.9090909090919</v>
      </c>
    </row>
    <row r="259" spans="3:9">
      <c r="C259" s="5">
        <v>446</v>
      </c>
      <c r="D259" s="5">
        <f t="shared" si="7"/>
        <v>255</v>
      </c>
      <c r="E259" s="5">
        <v>3404</v>
      </c>
      <c r="F259" s="5" t="s">
        <v>17</v>
      </c>
      <c r="G259" s="18">
        <v>28000</v>
      </c>
      <c r="H259" s="22">
        <v>6.8</v>
      </c>
      <c r="I259" s="18">
        <f t="shared" si="6"/>
        <v>4117.6470588235297</v>
      </c>
    </row>
    <row r="260" spans="3:9">
      <c r="C260" s="5">
        <v>446</v>
      </c>
      <c r="D260" s="5">
        <f t="shared" si="7"/>
        <v>256</v>
      </c>
      <c r="E260" s="5">
        <v>3405</v>
      </c>
      <c r="F260" s="5" t="s">
        <v>17</v>
      </c>
      <c r="G260" s="18">
        <v>44000</v>
      </c>
      <c r="H260" s="18">
        <v>37</v>
      </c>
      <c r="I260" s="18">
        <f t="shared" si="6"/>
        <v>1189.1891891891892</v>
      </c>
    </row>
    <row r="261" spans="3:9">
      <c r="C261" s="5">
        <v>446</v>
      </c>
      <c r="D261" s="5">
        <f t="shared" si="7"/>
        <v>257</v>
      </c>
      <c r="E261" s="5">
        <v>3406</v>
      </c>
      <c r="F261" s="5" t="s">
        <v>17</v>
      </c>
      <c r="G261" s="18">
        <v>43000</v>
      </c>
      <c r="H261" s="22">
        <v>1.9</v>
      </c>
      <c r="I261" s="18">
        <f t="shared" ref="I261:I324" si="8">G261/H261</f>
        <v>22631.578947368424</v>
      </c>
    </row>
    <row r="262" spans="3:9">
      <c r="C262" s="5">
        <v>446</v>
      </c>
      <c r="D262" s="5">
        <f t="shared" ref="D262:D325" si="9">1+D261</f>
        <v>258</v>
      </c>
      <c r="E262" s="5">
        <v>3407</v>
      </c>
      <c r="F262" s="5" t="s">
        <v>17</v>
      </c>
      <c r="G262" s="18">
        <v>42000</v>
      </c>
      <c r="H262" s="22">
        <v>2.4</v>
      </c>
      <c r="I262" s="18">
        <f t="shared" si="8"/>
        <v>17500</v>
      </c>
    </row>
    <row r="263" spans="3:9">
      <c r="C263" s="5">
        <v>446</v>
      </c>
      <c r="D263" s="5">
        <f t="shared" si="9"/>
        <v>259</v>
      </c>
      <c r="E263" s="5">
        <v>3408</v>
      </c>
      <c r="F263" s="5" t="s">
        <v>17</v>
      </c>
      <c r="G263" s="18">
        <v>41000</v>
      </c>
      <c r="H263" s="22">
        <v>5.5</v>
      </c>
      <c r="I263" s="18">
        <f t="shared" si="8"/>
        <v>7454.545454545455</v>
      </c>
    </row>
    <row r="264" spans="3:9">
      <c r="C264" s="5">
        <v>446</v>
      </c>
      <c r="D264" s="5">
        <f t="shared" si="9"/>
        <v>260</v>
      </c>
      <c r="E264" s="5">
        <v>3409</v>
      </c>
      <c r="F264" s="5" t="s">
        <v>17</v>
      </c>
      <c r="G264" s="18">
        <v>31000</v>
      </c>
      <c r="H264" s="22">
        <v>0.85</v>
      </c>
      <c r="I264" s="18">
        <f t="shared" si="8"/>
        <v>36470.588235294119</v>
      </c>
    </row>
    <row r="265" spans="3:9">
      <c r="C265" s="5">
        <v>446</v>
      </c>
      <c r="D265" s="5">
        <f t="shared" si="9"/>
        <v>261</v>
      </c>
      <c r="E265" s="5">
        <v>3411</v>
      </c>
      <c r="F265" s="5" t="s">
        <v>17</v>
      </c>
      <c r="G265" s="18">
        <v>30000</v>
      </c>
      <c r="H265" s="22">
        <v>2.9</v>
      </c>
      <c r="I265" s="18">
        <f t="shared" si="8"/>
        <v>10344.827586206897</v>
      </c>
    </row>
    <row r="266" spans="3:9">
      <c r="C266" s="5">
        <v>446</v>
      </c>
      <c r="D266" s="5">
        <f t="shared" si="9"/>
        <v>262</v>
      </c>
      <c r="E266" s="5">
        <v>3415</v>
      </c>
      <c r="F266" s="5" t="s">
        <v>17</v>
      </c>
      <c r="G266" s="18">
        <v>110000</v>
      </c>
      <c r="H266" s="22">
        <v>5.2</v>
      </c>
      <c r="I266" s="18">
        <f t="shared" si="8"/>
        <v>21153.846153846152</v>
      </c>
    </row>
    <row r="267" spans="3:9">
      <c r="C267" s="5">
        <v>446</v>
      </c>
      <c r="D267" s="5">
        <f t="shared" si="9"/>
        <v>263</v>
      </c>
      <c r="E267" s="5">
        <v>3416</v>
      </c>
      <c r="F267" s="5" t="s">
        <v>17</v>
      </c>
      <c r="G267" s="18">
        <v>39000</v>
      </c>
      <c r="H267" s="18">
        <v>9.6999999999999993</v>
      </c>
      <c r="I267" s="18">
        <f t="shared" si="8"/>
        <v>4020.6185567010311</v>
      </c>
    </row>
    <row r="268" spans="3:9">
      <c r="C268" s="5">
        <v>446</v>
      </c>
      <c r="D268" s="5">
        <f t="shared" si="9"/>
        <v>264</v>
      </c>
      <c r="E268" s="5">
        <v>3417</v>
      </c>
      <c r="F268" s="5" t="s">
        <v>17</v>
      </c>
      <c r="G268" s="18">
        <v>40000</v>
      </c>
      <c r="H268" s="18">
        <v>17</v>
      </c>
      <c r="I268" s="18">
        <f t="shared" si="8"/>
        <v>2352.9411764705883</v>
      </c>
    </row>
    <row r="269" spans="3:9">
      <c r="C269" s="5">
        <v>446</v>
      </c>
      <c r="D269" s="5">
        <f t="shared" si="9"/>
        <v>265</v>
      </c>
      <c r="E269" s="5">
        <v>3418</v>
      </c>
      <c r="F269" s="5" t="s">
        <v>17</v>
      </c>
      <c r="G269" s="18">
        <v>39000</v>
      </c>
      <c r="H269" s="22">
        <v>0.99</v>
      </c>
      <c r="I269" s="18">
        <f t="shared" si="8"/>
        <v>39393.939393939392</v>
      </c>
    </row>
    <row r="270" spans="3:9">
      <c r="C270" s="5">
        <v>446</v>
      </c>
      <c r="D270" s="5">
        <f t="shared" si="9"/>
        <v>266</v>
      </c>
      <c r="E270" s="5">
        <v>3419</v>
      </c>
      <c r="F270" s="5" t="s">
        <v>17</v>
      </c>
      <c r="G270" s="18">
        <v>34000</v>
      </c>
      <c r="H270" s="22">
        <v>2.5</v>
      </c>
      <c r="I270" s="18">
        <f t="shared" si="8"/>
        <v>13600</v>
      </c>
    </row>
    <row r="271" spans="3:9">
      <c r="C271" s="5">
        <v>446</v>
      </c>
      <c r="D271" s="5">
        <f t="shared" si="9"/>
        <v>267</v>
      </c>
      <c r="E271" s="5">
        <v>3420</v>
      </c>
      <c r="F271" s="5" t="s">
        <v>17</v>
      </c>
      <c r="G271" s="18">
        <v>35000</v>
      </c>
      <c r="H271" s="22">
        <v>2.1</v>
      </c>
      <c r="I271" s="18">
        <f t="shared" si="8"/>
        <v>16666.666666666664</v>
      </c>
    </row>
    <row r="272" spans="3:9">
      <c r="C272" s="5">
        <v>446</v>
      </c>
      <c r="D272" s="5">
        <f t="shared" si="9"/>
        <v>268</v>
      </c>
      <c r="E272" s="5">
        <v>3421</v>
      </c>
      <c r="F272" s="5" t="s">
        <v>17</v>
      </c>
      <c r="G272" s="18">
        <v>41000</v>
      </c>
      <c r="H272" s="18">
        <v>9.6999999999999993</v>
      </c>
      <c r="I272" s="18">
        <f t="shared" si="8"/>
        <v>4226.8041237113403</v>
      </c>
    </row>
    <row r="273" spans="2:9">
      <c r="C273" s="5">
        <v>446</v>
      </c>
      <c r="D273" s="5">
        <f t="shared" si="9"/>
        <v>269</v>
      </c>
      <c r="E273" s="5">
        <v>3422</v>
      </c>
      <c r="F273" s="5" t="s">
        <v>17</v>
      </c>
      <c r="G273" s="18">
        <v>38000</v>
      </c>
      <c r="H273" s="22">
        <v>8.3000000000000007</v>
      </c>
      <c r="I273" s="18">
        <f t="shared" si="8"/>
        <v>4578.3132530120474</v>
      </c>
    </row>
    <row r="274" spans="2:9">
      <c r="C274" s="5">
        <v>446</v>
      </c>
      <c r="D274" s="5">
        <f t="shared" si="9"/>
        <v>270</v>
      </c>
      <c r="E274" s="5">
        <v>3423</v>
      </c>
      <c r="F274" s="5" t="s">
        <v>17</v>
      </c>
      <c r="G274" s="18">
        <v>29000</v>
      </c>
      <c r="H274" s="22">
        <v>0.68</v>
      </c>
      <c r="I274" s="18">
        <f t="shared" si="8"/>
        <v>42647.058823529405</v>
      </c>
    </row>
    <row r="275" spans="2:9">
      <c r="C275" s="5">
        <v>446</v>
      </c>
      <c r="D275" s="5">
        <f t="shared" si="9"/>
        <v>271</v>
      </c>
      <c r="E275" s="5">
        <v>3424</v>
      </c>
      <c r="F275" s="5" t="s">
        <v>17</v>
      </c>
      <c r="G275" s="18">
        <v>28000</v>
      </c>
      <c r="H275" s="22">
        <v>2.2999999999999998</v>
      </c>
      <c r="I275" s="18">
        <f t="shared" si="8"/>
        <v>12173.913043478262</v>
      </c>
    </row>
    <row r="276" spans="2:9">
      <c r="C276" s="5">
        <v>446</v>
      </c>
      <c r="D276" s="5">
        <f t="shared" si="9"/>
        <v>272</v>
      </c>
      <c r="E276" s="5">
        <v>3425</v>
      </c>
      <c r="F276" s="5" t="s">
        <v>17</v>
      </c>
      <c r="G276" s="18">
        <v>30000</v>
      </c>
      <c r="H276" s="22">
        <v>5.3</v>
      </c>
      <c r="I276" s="18">
        <f t="shared" si="8"/>
        <v>5660.3773584905666</v>
      </c>
    </row>
    <row r="277" spans="2:9">
      <c r="B277" s="5">
        <v>33</v>
      </c>
      <c r="C277" s="5">
        <v>449</v>
      </c>
      <c r="D277" s="5">
        <f t="shared" si="9"/>
        <v>273</v>
      </c>
      <c r="E277" s="5">
        <v>3436</v>
      </c>
      <c r="F277" s="5" t="s">
        <v>17</v>
      </c>
      <c r="G277" s="18">
        <v>940000</v>
      </c>
      <c r="H277" s="18">
        <v>7800</v>
      </c>
      <c r="I277" s="18">
        <f t="shared" si="8"/>
        <v>120.51282051282051</v>
      </c>
    </row>
    <row r="278" spans="2:9">
      <c r="C278" s="5">
        <v>449</v>
      </c>
      <c r="D278" s="5">
        <f t="shared" si="9"/>
        <v>274</v>
      </c>
      <c r="E278" s="5">
        <v>3437</v>
      </c>
      <c r="F278" s="5" t="s">
        <v>17</v>
      </c>
      <c r="G278" s="18">
        <v>78000000</v>
      </c>
      <c r="H278" s="18">
        <v>650000</v>
      </c>
      <c r="I278" s="18">
        <f t="shared" si="8"/>
        <v>120</v>
      </c>
    </row>
    <row r="279" spans="2:9">
      <c r="C279" s="5">
        <v>449</v>
      </c>
      <c r="D279" s="5">
        <f t="shared" si="9"/>
        <v>275</v>
      </c>
      <c r="E279" s="5">
        <v>3438</v>
      </c>
      <c r="F279" s="5" t="s">
        <v>17</v>
      </c>
      <c r="G279" s="18">
        <v>82000000</v>
      </c>
      <c r="H279" s="18">
        <v>700000</v>
      </c>
      <c r="I279" s="18">
        <f t="shared" si="8"/>
        <v>117.14285714285714</v>
      </c>
    </row>
    <row r="280" spans="2:9">
      <c r="C280" s="5">
        <v>449</v>
      </c>
      <c r="D280" s="5">
        <f t="shared" si="9"/>
        <v>276</v>
      </c>
      <c r="E280" s="5">
        <v>3439</v>
      </c>
      <c r="F280" s="5" t="s">
        <v>17</v>
      </c>
      <c r="G280" s="18">
        <v>74000000</v>
      </c>
      <c r="H280" s="18">
        <v>570000</v>
      </c>
      <c r="I280" s="18">
        <f t="shared" si="8"/>
        <v>129.82456140350877</v>
      </c>
    </row>
    <row r="281" spans="2:9">
      <c r="C281" s="5">
        <v>449</v>
      </c>
      <c r="D281" s="5">
        <f t="shared" si="9"/>
        <v>277</v>
      </c>
      <c r="E281" s="5">
        <v>3443</v>
      </c>
      <c r="F281" s="5" t="s">
        <v>17</v>
      </c>
      <c r="G281" s="18">
        <v>17000000</v>
      </c>
      <c r="H281" s="18">
        <v>45000</v>
      </c>
      <c r="I281" s="18">
        <f t="shared" si="8"/>
        <v>377.77777777777777</v>
      </c>
    </row>
    <row r="282" spans="2:9">
      <c r="C282" s="5">
        <v>449</v>
      </c>
      <c r="D282" s="5">
        <f t="shared" si="9"/>
        <v>278</v>
      </c>
      <c r="E282" s="5">
        <v>3444</v>
      </c>
      <c r="F282" s="5" t="s">
        <v>17</v>
      </c>
      <c r="G282" s="18">
        <v>86000000</v>
      </c>
      <c r="H282" s="18">
        <v>410000</v>
      </c>
      <c r="I282" s="18">
        <f t="shared" si="8"/>
        <v>209.7560975609756</v>
      </c>
    </row>
    <row r="283" spans="2:9">
      <c r="C283" s="5">
        <v>449</v>
      </c>
      <c r="D283" s="5">
        <f t="shared" si="9"/>
        <v>279</v>
      </c>
      <c r="E283" s="5">
        <v>3445</v>
      </c>
      <c r="F283" s="5" t="s">
        <v>17</v>
      </c>
      <c r="G283" s="18">
        <v>86000000</v>
      </c>
      <c r="H283" s="18">
        <v>430000</v>
      </c>
      <c r="I283" s="18">
        <f t="shared" si="8"/>
        <v>200</v>
      </c>
    </row>
    <row r="284" spans="2:9">
      <c r="C284" s="5">
        <v>449</v>
      </c>
      <c r="D284" s="5">
        <f t="shared" si="9"/>
        <v>280</v>
      </c>
      <c r="E284" s="5">
        <v>3446</v>
      </c>
      <c r="F284" s="5" t="s">
        <v>17</v>
      </c>
      <c r="G284" s="18">
        <v>78000000</v>
      </c>
      <c r="H284" s="18">
        <v>400000</v>
      </c>
      <c r="I284" s="18">
        <f t="shared" si="8"/>
        <v>195</v>
      </c>
    </row>
    <row r="285" spans="2:9">
      <c r="C285" s="5">
        <v>449</v>
      </c>
      <c r="D285" s="5">
        <f t="shared" si="9"/>
        <v>281</v>
      </c>
      <c r="E285" s="5">
        <v>3449</v>
      </c>
      <c r="F285" s="5" t="s">
        <v>17</v>
      </c>
      <c r="G285" s="18">
        <v>1800</v>
      </c>
      <c r="H285" s="22">
        <v>4.2</v>
      </c>
      <c r="I285" s="18">
        <f t="shared" si="8"/>
        <v>428.57142857142856</v>
      </c>
    </row>
    <row r="286" spans="2:9">
      <c r="C286" s="5">
        <v>449</v>
      </c>
      <c r="D286" s="5">
        <f t="shared" si="9"/>
        <v>282</v>
      </c>
      <c r="E286" s="5">
        <v>3450</v>
      </c>
      <c r="F286" s="5" t="s">
        <v>17</v>
      </c>
      <c r="G286" s="18">
        <v>100000000</v>
      </c>
      <c r="H286" s="18">
        <v>270000</v>
      </c>
      <c r="I286" s="18">
        <f t="shared" si="8"/>
        <v>370.37037037037038</v>
      </c>
    </row>
    <row r="287" spans="2:9">
      <c r="C287" s="5">
        <v>449</v>
      </c>
      <c r="D287" s="5">
        <f t="shared" si="9"/>
        <v>283</v>
      </c>
      <c r="E287" s="5">
        <v>3451</v>
      </c>
      <c r="F287" s="5" t="s">
        <v>17</v>
      </c>
      <c r="G287" s="18">
        <v>86000000</v>
      </c>
      <c r="H287" s="18">
        <v>250000</v>
      </c>
      <c r="I287" s="18">
        <f t="shared" si="8"/>
        <v>344</v>
      </c>
    </row>
    <row r="288" spans="2:9">
      <c r="C288" s="5">
        <v>449</v>
      </c>
      <c r="D288" s="5">
        <f t="shared" si="9"/>
        <v>284</v>
      </c>
      <c r="E288" s="5">
        <v>3452</v>
      </c>
      <c r="F288" s="5" t="s">
        <v>17</v>
      </c>
      <c r="G288" s="18">
        <v>94000000</v>
      </c>
      <c r="H288" s="18">
        <v>250000</v>
      </c>
      <c r="I288" s="18">
        <f t="shared" si="8"/>
        <v>376</v>
      </c>
    </row>
    <row r="289" spans="2:9">
      <c r="C289" s="5">
        <v>449</v>
      </c>
      <c r="D289" s="5">
        <f t="shared" si="9"/>
        <v>285</v>
      </c>
      <c r="E289" s="5">
        <v>3453</v>
      </c>
      <c r="F289" s="5" t="s">
        <v>17</v>
      </c>
      <c r="G289" s="18">
        <v>61000000</v>
      </c>
      <c r="H289" s="18">
        <v>210000</v>
      </c>
      <c r="I289" s="18">
        <f t="shared" si="8"/>
        <v>290.47619047619048</v>
      </c>
    </row>
    <row r="290" spans="2:9">
      <c r="B290" s="5">
        <v>34</v>
      </c>
      <c r="C290" s="5">
        <v>450</v>
      </c>
      <c r="D290" s="5">
        <f t="shared" si="9"/>
        <v>286</v>
      </c>
      <c r="E290" s="5">
        <v>3455</v>
      </c>
      <c r="F290" s="5" t="s">
        <v>17</v>
      </c>
      <c r="G290" s="18">
        <v>1400</v>
      </c>
      <c r="H290" s="22">
        <v>3.9</v>
      </c>
      <c r="I290" s="18">
        <f t="shared" si="8"/>
        <v>358.97435897435901</v>
      </c>
    </row>
    <row r="291" spans="2:9">
      <c r="C291" s="5">
        <v>450</v>
      </c>
      <c r="D291" s="5">
        <f t="shared" si="9"/>
        <v>287</v>
      </c>
      <c r="E291" s="5">
        <v>3458</v>
      </c>
      <c r="F291" s="5" t="s">
        <v>17</v>
      </c>
      <c r="G291" s="18">
        <v>53000</v>
      </c>
      <c r="H291" s="18">
        <v>13</v>
      </c>
      <c r="I291" s="18">
        <f t="shared" si="8"/>
        <v>4076.9230769230771</v>
      </c>
    </row>
    <row r="292" spans="2:9">
      <c r="C292" s="5">
        <v>450</v>
      </c>
      <c r="D292" s="5">
        <f t="shared" si="9"/>
        <v>288</v>
      </c>
      <c r="E292" s="5">
        <v>3459</v>
      </c>
      <c r="F292" s="5" t="s">
        <v>17</v>
      </c>
      <c r="G292" s="18">
        <v>70000</v>
      </c>
      <c r="H292" s="18">
        <v>23</v>
      </c>
      <c r="I292" s="18">
        <f t="shared" si="8"/>
        <v>3043.478260869565</v>
      </c>
    </row>
    <row r="293" spans="2:9">
      <c r="C293" s="5">
        <v>450</v>
      </c>
      <c r="D293" s="5">
        <f t="shared" si="9"/>
        <v>289</v>
      </c>
      <c r="E293" s="5">
        <v>3460</v>
      </c>
      <c r="F293" s="5" t="s">
        <v>17</v>
      </c>
      <c r="G293" s="18">
        <v>13000000</v>
      </c>
      <c r="H293" s="18">
        <v>160000</v>
      </c>
      <c r="I293" s="18">
        <f t="shared" si="8"/>
        <v>81.25</v>
      </c>
    </row>
    <row r="294" spans="2:9">
      <c r="C294" s="5">
        <v>450</v>
      </c>
      <c r="D294" s="5">
        <f t="shared" si="9"/>
        <v>290</v>
      </c>
      <c r="E294" s="5">
        <v>3461</v>
      </c>
      <c r="F294" s="5" t="s">
        <v>17</v>
      </c>
      <c r="G294" s="18">
        <v>4100</v>
      </c>
      <c r="H294" s="22">
        <v>4.3</v>
      </c>
      <c r="I294" s="18">
        <f t="shared" si="8"/>
        <v>953.48837209302326</v>
      </c>
    </row>
    <row r="295" spans="2:9">
      <c r="C295" s="5">
        <v>450</v>
      </c>
      <c r="D295" s="5">
        <f t="shared" si="9"/>
        <v>291</v>
      </c>
      <c r="E295" s="5">
        <v>3462</v>
      </c>
      <c r="F295" s="5" t="s">
        <v>17</v>
      </c>
      <c r="G295" s="18">
        <v>15000</v>
      </c>
      <c r="H295" s="22">
        <v>4.2</v>
      </c>
      <c r="I295" s="18">
        <f t="shared" si="8"/>
        <v>3571.4285714285711</v>
      </c>
    </row>
    <row r="296" spans="2:9">
      <c r="C296" s="5">
        <v>450</v>
      </c>
      <c r="D296" s="5">
        <f t="shared" si="9"/>
        <v>292</v>
      </c>
      <c r="E296" s="5">
        <v>3463</v>
      </c>
      <c r="F296" s="5" t="s">
        <v>17</v>
      </c>
      <c r="G296" s="18">
        <v>2600000</v>
      </c>
      <c r="H296" s="18">
        <v>9700</v>
      </c>
      <c r="I296" s="18">
        <f t="shared" si="8"/>
        <v>268.04123711340208</v>
      </c>
    </row>
    <row r="297" spans="2:9">
      <c r="C297" s="5">
        <v>450</v>
      </c>
      <c r="D297" s="5">
        <f t="shared" si="9"/>
        <v>293</v>
      </c>
      <c r="E297" s="5">
        <v>3464</v>
      </c>
      <c r="F297" s="5" t="s">
        <v>17</v>
      </c>
      <c r="G297" s="18">
        <v>1100</v>
      </c>
      <c r="H297" s="22">
        <v>3.9</v>
      </c>
      <c r="I297" s="18">
        <f t="shared" si="8"/>
        <v>282.05128205128204</v>
      </c>
    </row>
    <row r="298" spans="2:9">
      <c r="C298" s="5">
        <v>450</v>
      </c>
      <c r="D298" s="5">
        <f t="shared" si="9"/>
        <v>294</v>
      </c>
      <c r="E298" s="5">
        <v>3465</v>
      </c>
      <c r="F298" s="5" t="s">
        <v>17</v>
      </c>
      <c r="G298" s="18">
        <v>3400</v>
      </c>
      <c r="H298" s="18">
        <v>34</v>
      </c>
      <c r="I298" s="18">
        <f t="shared" si="8"/>
        <v>100</v>
      </c>
    </row>
    <row r="299" spans="2:9">
      <c r="C299" s="5">
        <v>450</v>
      </c>
      <c r="D299" s="5">
        <f t="shared" si="9"/>
        <v>295</v>
      </c>
      <c r="E299" s="5">
        <v>3466</v>
      </c>
      <c r="F299" s="5" t="s">
        <v>17</v>
      </c>
      <c r="G299" s="18">
        <v>1200000</v>
      </c>
      <c r="H299" s="18">
        <v>310</v>
      </c>
      <c r="I299" s="18">
        <f t="shared" si="8"/>
        <v>3870.9677419354839</v>
      </c>
    </row>
    <row r="300" spans="2:9">
      <c r="C300" s="5">
        <v>450</v>
      </c>
      <c r="D300" s="5">
        <f t="shared" si="9"/>
        <v>296</v>
      </c>
      <c r="E300" s="5">
        <v>3468</v>
      </c>
      <c r="F300" s="5" t="s">
        <v>17</v>
      </c>
      <c r="G300" s="18">
        <v>1700</v>
      </c>
      <c r="H300" s="22">
        <v>3.7</v>
      </c>
      <c r="I300" s="18">
        <f t="shared" si="8"/>
        <v>459.45945945945942</v>
      </c>
    </row>
    <row r="301" spans="2:9">
      <c r="C301" s="5">
        <v>450</v>
      </c>
      <c r="D301" s="5">
        <f t="shared" si="9"/>
        <v>297</v>
      </c>
      <c r="E301" s="5">
        <v>3469</v>
      </c>
      <c r="F301" s="5" t="s">
        <v>17</v>
      </c>
      <c r="G301" s="18">
        <v>1800</v>
      </c>
      <c r="H301" s="22">
        <v>3.9</v>
      </c>
      <c r="I301" s="18">
        <f t="shared" si="8"/>
        <v>461.53846153846155</v>
      </c>
    </row>
    <row r="302" spans="2:9">
      <c r="C302" s="5">
        <v>450</v>
      </c>
      <c r="D302" s="5">
        <f t="shared" si="9"/>
        <v>298</v>
      </c>
      <c r="E302" s="5">
        <v>3470</v>
      </c>
      <c r="F302" s="5" t="s">
        <v>17</v>
      </c>
      <c r="G302" s="18">
        <v>65000</v>
      </c>
      <c r="H302" s="18">
        <v>26</v>
      </c>
      <c r="I302" s="18">
        <f t="shared" si="8"/>
        <v>2500</v>
      </c>
    </row>
    <row r="303" spans="2:9">
      <c r="C303" s="5">
        <v>450</v>
      </c>
      <c r="D303" s="5">
        <f t="shared" si="9"/>
        <v>299</v>
      </c>
      <c r="E303" s="5">
        <v>3471</v>
      </c>
      <c r="F303" s="5" t="s">
        <v>17</v>
      </c>
      <c r="G303" s="18">
        <v>5700</v>
      </c>
      <c r="H303" s="22">
        <v>7</v>
      </c>
      <c r="I303" s="18">
        <f t="shared" si="8"/>
        <v>814.28571428571433</v>
      </c>
    </row>
    <row r="304" spans="2:9">
      <c r="C304" s="5">
        <v>450</v>
      </c>
      <c r="D304" s="5">
        <f t="shared" si="9"/>
        <v>300</v>
      </c>
      <c r="E304" s="5">
        <v>3472</v>
      </c>
      <c r="F304" s="5" t="s">
        <v>17</v>
      </c>
      <c r="G304" s="18">
        <v>1000</v>
      </c>
      <c r="H304" s="22">
        <v>7.2</v>
      </c>
      <c r="I304" s="18">
        <f t="shared" si="8"/>
        <v>138.88888888888889</v>
      </c>
    </row>
    <row r="305" spans="2:9">
      <c r="C305" s="5">
        <v>450</v>
      </c>
      <c r="D305" s="5">
        <f t="shared" si="9"/>
        <v>301</v>
      </c>
      <c r="E305" s="5">
        <v>3473</v>
      </c>
      <c r="F305" s="5" t="s">
        <v>17</v>
      </c>
      <c r="G305" s="18">
        <v>450000</v>
      </c>
      <c r="H305" s="18">
        <v>500</v>
      </c>
      <c r="I305" s="18">
        <f t="shared" si="8"/>
        <v>900</v>
      </c>
    </row>
    <row r="306" spans="2:9">
      <c r="C306" s="5">
        <v>450</v>
      </c>
      <c r="D306" s="5">
        <f t="shared" si="9"/>
        <v>302</v>
      </c>
      <c r="E306" s="5">
        <v>3474</v>
      </c>
      <c r="F306" s="5" t="s">
        <v>17</v>
      </c>
      <c r="G306" s="18">
        <v>4900</v>
      </c>
      <c r="H306" s="22">
        <v>4.3</v>
      </c>
      <c r="I306" s="18">
        <f t="shared" si="8"/>
        <v>1139.5348837209303</v>
      </c>
    </row>
    <row r="307" spans="2:9">
      <c r="C307" s="5">
        <v>450</v>
      </c>
      <c r="D307" s="5">
        <f t="shared" si="9"/>
        <v>303</v>
      </c>
      <c r="E307" s="5">
        <v>3475</v>
      </c>
      <c r="F307" s="5" t="s">
        <v>17</v>
      </c>
      <c r="G307" s="18">
        <v>2100</v>
      </c>
      <c r="H307" s="22">
        <v>4</v>
      </c>
      <c r="I307" s="18">
        <f t="shared" si="8"/>
        <v>525</v>
      </c>
    </row>
    <row r="308" spans="2:9">
      <c r="C308" s="5">
        <v>450</v>
      </c>
      <c r="D308" s="5">
        <f t="shared" si="9"/>
        <v>304</v>
      </c>
      <c r="E308" s="5">
        <v>3476</v>
      </c>
      <c r="F308" s="5" t="s">
        <v>17</v>
      </c>
      <c r="G308" s="18">
        <v>13000</v>
      </c>
      <c r="H308" s="22">
        <v>4.5</v>
      </c>
      <c r="I308" s="18">
        <f t="shared" si="8"/>
        <v>2888.8888888888887</v>
      </c>
    </row>
    <row r="309" spans="2:9">
      <c r="C309" s="5">
        <v>450</v>
      </c>
      <c r="D309" s="5">
        <f t="shared" si="9"/>
        <v>305</v>
      </c>
      <c r="E309" s="5">
        <v>3479</v>
      </c>
      <c r="F309" s="5" t="s">
        <v>17</v>
      </c>
      <c r="G309" s="18">
        <v>1100</v>
      </c>
      <c r="H309" s="22">
        <v>3.9</v>
      </c>
      <c r="I309" s="18">
        <f t="shared" si="8"/>
        <v>282.05128205128204</v>
      </c>
    </row>
    <row r="310" spans="2:9">
      <c r="C310" s="5">
        <v>450</v>
      </c>
      <c r="D310" s="5">
        <f t="shared" si="9"/>
        <v>306</v>
      </c>
      <c r="E310" s="5">
        <v>3481</v>
      </c>
      <c r="F310" s="5" t="s">
        <v>17</v>
      </c>
      <c r="G310" s="18">
        <v>1500</v>
      </c>
      <c r="H310" s="22">
        <v>3.9</v>
      </c>
      <c r="I310" s="18">
        <f t="shared" si="8"/>
        <v>384.61538461538464</v>
      </c>
    </row>
    <row r="311" spans="2:9">
      <c r="C311" s="5">
        <v>450</v>
      </c>
      <c r="D311" s="5">
        <f t="shared" si="9"/>
        <v>307</v>
      </c>
      <c r="E311" s="5">
        <v>3488</v>
      </c>
      <c r="F311" s="5" t="s">
        <v>17</v>
      </c>
      <c r="G311" s="18">
        <v>1500</v>
      </c>
      <c r="H311" s="22">
        <v>4.0999999999999996</v>
      </c>
      <c r="I311" s="18">
        <f t="shared" si="8"/>
        <v>365.85365853658539</v>
      </c>
    </row>
    <row r="312" spans="2:9">
      <c r="C312" s="5">
        <v>450</v>
      </c>
      <c r="D312" s="5">
        <f t="shared" si="9"/>
        <v>308</v>
      </c>
      <c r="E312" s="5">
        <v>3495</v>
      </c>
      <c r="F312" s="5" t="s">
        <v>17</v>
      </c>
      <c r="G312" s="18">
        <v>2600</v>
      </c>
      <c r="H312" s="22">
        <v>4.2</v>
      </c>
      <c r="I312" s="18">
        <f t="shared" si="8"/>
        <v>619.04761904761904</v>
      </c>
    </row>
    <row r="313" spans="2:9">
      <c r="C313" s="5">
        <v>450</v>
      </c>
      <c r="D313" s="5">
        <f t="shared" si="9"/>
        <v>309</v>
      </c>
      <c r="E313" s="5">
        <v>3496</v>
      </c>
      <c r="F313" s="5" t="s">
        <v>17</v>
      </c>
      <c r="G313" s="18">
        <v>2600</v>
      </c>
      <c r="H313" s="22">
        <v>9.4</v>
      </c>
      <c r="I313" s="18">
        <f t="shared" si="8"/>
        <v>276.59574468085106</v>
      </c>
    </row>
    <row r="314" spans="2:9">
      <c r="C314" s="5">
        <v>450</v>
      </c>
      <c r="D314" s="5">
        <f t="shared" si="9"/>
        <v>310</v>
      </c>
      <c r="E314" s="5">
        <v>3497</v>
      </c>
      <c r="F314" s="5" t="s">
        <v>17</v>
      </c>
      <c r="G314" s="18">
        <v>1100</v>
      </c>
      <c r="H314" s="18">
        <v>10</v>
      </c>
      <c r="I314" s="18">
        <f t="shared" si="8"/>
        <v>110</v>
      </c>
    </row>
    <row r="315" spans="2:9">
      <c r="C315" s="5">
        <v>450</v>
      </c>
      <c r="D315" s="5">
        <f t="shared" si="9"/>
        <v>311</v>
      </c>
      <c r="E315" s="5">
        <v>3507</v>
      </c>
      <c r="F315" s="5" t="s">
        <v>17</v>
      </c>
      <c r="G315" s="18">
        <v>1600</v>
      </c>
      <c r="H315" s="22">
        <v>5.2</v>
      </c>
      <c r="I315" s="18">
        <f t="shared" si="8"/>
        <v>307.69230769230768</v>
      </c>
    </row>
    <row r="316" spans="2:9">
      <c r="C316" s="5">
        <v>450</v>
      </c>
      <c r="D316" s="5">
        <f t="shared" si="9"/>
        <v>312</v>
      </c>
      <c r="E316" s="5">
        <v>3517</v>
      </c>
      <c r="F316" s="5" t="s">
        <v>17</v>
      </c>
      <c r="G316" s="18">
        <v>9800</v>
      </c>
      <c r="H316" s="22">
        <v>9</v>
      </c>
      <c r="I316" s="18">
        <f t="shared" si="8"/>
        <v>1088.8888888888889</v>
      </c>
    </row>
    <row r="317" spans="2:9">
      <c r="B317" s="5">
        <v>35</v>
      </c>
      <c r="C317" s="5">
        <v>452</v>
      </c>
      <c r="D317" s="5">
        <f t="shared" si="9"/>
        <v>313</v>
      </c>
      <c r="E317" s="5">
        <v>3525</v>
      </c>
      <c r="F317" s="5" t="s">
        <v>17</v>
      </c>
      <c r="G317" s="18">
        <v>2400</v>
      </c>
      <c r="H317" s="22">
        <v>0.88</v>
      </c>
      <c r="I317" s="18">
        <f t="shared" si="8"/>
        <v>2727.2727272727275</v>
      </c>
    </row>
    <row r="318" spans="2:9">
      <c r="C318" s="5">
        <v>452</v>
      </c>
      <c r="D318" s="5">
        <f t="shared" si="9"/>
        <v>314</v>
      </c>
      <c r="E318" s="5">
        <v>3534</v>
      </c>
      <c r="F318" s="5" t="s">
        <v>17</v>
      </c>
      <c r="G318" s="18">
        <v>12000</v>
      </c>
      <c r="H318" s="22">
        <v>0.27</v>
      </c>
      <c r="I318" s="18">
        <f t="shared" si="8"/>
        <v>44444.444444444438</v>
      </c>
    </row>
    <row r="319" spans="2:9">
      <c r="B319" s="5">
        <v>36</v>
      </c>
      <c r="C319" s="5">
        <v>452</v>
      </c>
      <c r="D319" s="5">
        <f t="shared" si="9"/>
        <v>315</v>
      </c>
      <c r="E319" s="5">
        <v>3546</v>
      </c>
      <c r="F319" s="5" t="s">
        <v>17</v>
      </c>
      <c r="G319" s="18">
        <v>2700</v>
      </c>
      <c r="H319" s="22">
        <v>3.7</v>
      </c>
      <c r="I319" s="18">
        <f t="shared" si="8"/>
        <v>729.72972972972968</v>
      </c>
    </row>
    <row r="320" spans="2:9">
      <c r="C320" s="5">
        <v>454</v>
      </c>
      <c r="D320" s="5">
        <f t="shared" si="9"/>
        <v>316</v>
      </c>
      <c r="E320" s="5">
        <v>3556</v>
      </c>
      <c r="F320" s="5" t="s">
        <v>17</v>
      </c>
      <c r="G320" s="18">
        <v>1100000</v>
      </c>
      <c r="H320" s="18">
        <v>1300</v>
      </c>
      <c r="I320" s="18">
        <f t="shared" si="8"/>
        <v>846.15384615384619</v>
      </c>
    </row>
    <row r="321" spans="2:9">
      <c r="C321" s="5">
        <v>454</v>
      </c>
      <c r="D321" s="5">
        <f t="shared" si="9"/>
        <v>317</v>
      </c>
      <c r="E321" s="5">
        <v>3557</v>
      </c>
      <c r="F321" s="5" t="s">
        <v>17</v>
      </c>
      <c r="G321" s="18">
        <v>17000000</v>
      </c>
      <c r="H321" s="18">
        <v>14000</v>
      </c>
      <c r="I321" s="18">
        <f t="shared" si="8"/>
        <v>1214.2857142857142</v>
      </c>
    </row>
    <row r="322" spans="2:9">
      <c r="C322" s="5">
        <v>454</v>
      </c>
      <c r="D322" s="5">
        <f t="shared" si="9"/>
        <v>318</v>
      </c>
      <c r="E322" s="5">
        <v>3559</v>
      </c>
      <c r="F322" s="5" t="s">
        <v>17</v>
      </c>
      <c r="G322" s="18">
        <v>1300000</v>
      </c>
      <c r="H322" s="18">
        <v>210</v>
      </c>
      <c r="I322" s="18">
        <f t="shared" si="8"/>
        <v>6190.4761904761908</v>
      </c>
    </row>
    <row r="323" spans="2:9">
      <c r="C323" s="5">
        <v>454</v>
      </c>
      <c r="D323" s="5">
        <f t="shared" si="9"/>
        <v>319</v>
      </c>
      <c r="E323" s="5">
        <v>3560</v>
      </c>
      <c r="F323" s="5" t="s">
        <v>17</v>
      </c>
      <c r="G323" s="18">
        <v>18000000</v>
      </c>
      <c r="H323" s="18">
        <v>1700</v>
      </c>
      <c r="I323" s="18">
        <f t="shared" si="8"/>
        <v>10588.235294117647</v>
      </c>
    </row>
    <row r="324" spans="2:9">
      <c r="C324" s="5">
        <v>454</v>
      </c>
      <c r="D324" s="5">
        <f t="shared" si="9"/>
        <v>320</v>
      </c>
      <c r="E324" s="5">
        <v>3561</v>
      </c>
      <c r="F324" s="5" t="s">
        <v>17</v>
      </c>
      <c r="G324" s="18">
        <v>8500000</v>
      </c>
      <c r="H324" s="18">
        <v>1700</v>
      </c>
      <c r="I324" s="18">
        <f t="shared" si="8"/>
        <v>5000</v>
      </c>
    </row>
    <row r="325" spans="2:9">
      <c r="B325" s="5">
        <v>37</v>
      </c>
      <c r="C325" s="5">
        <v>459</v>
      </c>
      <c r="D325" s="5">
        <f t="shared" si="9"/>
        <v>321</v>
      </c>
      <c r="E325" s="5">
        <v>3775</v>
      </c>
      <c r="F325" s="5" t="s">
        <v>17</v>
      </c>
      <c r="G325" s="18">
        <v>9800</v>
      </c>
      <c r="H325" s="18">
        <v>34</v>
      </c>
      <c r="I325" s="18">
        <f t="shared" ref="I325:I368" si="10">G325/H325</f>
        <v>288.23529411764707</v>
      </c>
    </row>
    <row r="326" spans="2:9">
      <c r="C326" s="5">
        <v>459</v>
      </c>
      <c r="D326" s="5">
        <f t="shared" ref="D326:D368" si="11">1+D325</f>
        <v>322</v>
      </c>
      <c r="E326" s="5">
        <v>3777</v>
      </c>
      <c r="F326" s="5" t="s">
        <v>17</v>
      </c>
      <c r="G326" s="18">
        <v>2135</v>
      </c>
      <c r="H326" s="18">
        <v>98</v>
      </c>
      <c r="I326" s="18">
        <f t="shared" si="10"/>
        <v>21.785714285714285</v>
      </c>
    </row>
    <row r="327" spans="2:9">
      <c r="C327" s="5">
        <v>459</v>
      </c>
      <c r="D327" s="5">
        <f t="shared" si="11"/>
        <v>323</v>
      </c>
      <c r="E327" s="5">
        <v>3778</v>
      </c>
      <c r="F327" s="5" t="s">
        <v>17</v>
      </c>
      <c r="G327" s="18">
        <v>7830000</v>
      </c>
      <c r="H327" s="18">
        <v>85000</v>
      </c>
      <c r="I327" s="18">
        <f t="shared" si="10"/>
        <v>92.117647058823536</v>
      </c>
    </row>
    <row r="328" spans="2:9">
      <c r="C328" s="5">
        <v>459</v>
      </c>
      <c r="D328" s="5">
        <f t="shared" si="11"/>
        <v>324</v>
      </c>
      <c r="E328" s="5">
        <v>3780</v>
      </c>
      <c r="F328" s="5" t="s">
        <v>17</v>
      </c>
      <c r="G328" s="18">
        <v>37000</v>
      </c>
      <c r="H328" s="18">
        <v>700</v>
      </c>
      <c r="I328" s="18">
        <f t="shared" si="10"/>
        <v>52.857142857142854</v>
      </c>
    </row>
    <row r="329" spans="2:9">
      <c r="B329" s="5">
        <v>38</v>
      </c>
      <c r="C329" s="5">
        <v>460</v>
      </c>
      <c r="D329" s="5">
        <f t="shared" si="11"/>
        <v>325</v>
      </c>
      <c r="E329" s="5">
        <v>3782</v>
      </c>
      <c r="F329" s="5" t="s">
        <v>17</v>
      </c>
      <c r="G329" s="18">
        <v>13040</v>
      </c>
      <c r="H329" s="18">
        <v>24</v>
      </c>
      <c r="I329" s="18">
        <f t="shared" si="10"/>
        <v>543.33333333333337</v>
      </c>
    </row>
    <row r="330" spans="2:9">
      <c r="C330" s="5">
        <v>460</v>
      </c>
      <c r="D330" s="5">
        <f t="shared" si="11"/>
        <v>326</v>
      </c>
      <c r="E330" s="5">
        <v>3783</v>
      </c>
      <c r="F330" s="5" t="s">
        <v>17</v>
      </c>
      <c r="G330" s="18">
        <v>2070</v>
      </c>
      <c r="H330" s="22">
        <v>4</v>
      </c>
      <c r="I330" s="18">
        <f t="shared" si="10"/>
        <v>517.5</v>
      </c>
    </row>
    <row r="331" spans="2:9">
      <c r="B331" s="5">
        <v>39</v>
      </c>
      <c r="C331" s="5">
        <v>461</v>
      </c>
      <c r="D331" s="5">
        <f t="shared" si="11"/>
        <v>327</v>
      </c>
      <c r="E331" s="5">
        <v>3787</v>
      </c>
      <c r="F331" s="5" t="s">
        <v>17</v>
      </c>
      <c r="G331" s="18">
        <v>1508</v>
      </c>
      <c r="H331" s="18">
        <v>14</v>
      </c>
      <c r="I331" s="18">
        <f t="shared" si="10"/>
        <v>107.71428571428571</v>
      </c>
    </row>
    <row r="332" spans="2:9">
      <c r="C332" s="5">
        <v>461</v>
      </c>
      <c r="D332" s="5">
        <f t="shared" si="11"/>
        <v>328</v>
      </c>
      <c r="E332" s="5">
        <v>3788</v>
      </c>
      <c r="F332" s="5" t="s">
        <v>17</v>
      </c>
      <c r="G332" s="18">
        <v>3640</v>
      </c>
      <c r="H332" s="18">
        <v>55</v>
      </c>
      <c r="I332" s="18">
        <f t="shared" si="10"/>
        <v>66.181818181818187</v>
      </c>
    </row>
    <row r="333" spans="2:9">
      <c r="C333" s="5">
        <v>461</v>
      </c>
      <c r="D333" s="5">
        <f t="shared" si="11"/>
        <v>329</v>
      </c>
      <c r="E333" s="5">
        <v>3789</v>
      </c>
      <c r="F333" s="5" t="s">
        <v>17</v>
      </c>
      <c r="G333" s="18">
        <v>1230</v>
      </c>
      <c r="H333" s="18">
        <v>34</v>
      </c>
      <c r="I333" s="18">
        <f t="shared" si="10"/>
        <v>36.176470588235297</v>
      </c>
    </row>
    <row r="334" spans="2:9">
      <c r="C334" s="5">
        <v>461</v>
      </c>
      <c r="D334" s="5">
        <f t="shared" si="11"/>
        <v>330</v>
      </c>
      <c r="E334" s="5">
        <v>3790</v>
      </c>
      <c r="F334" s="5" t="s">
        <v>17</v>
      </c>
      <c r="G334" s="18">
        <v>1305</v>
      </c>
      <c r="H334" s="18">
        <v>25</v>
      </c>
      <c r="I334" s="18">
        <f t="shared" si="10"/>
        <v>52.2</v>
      </c>
    </row>
    <row r="335" spans="2:9">
      <c r="B335" s="5">
        <v>40</v>
      </c>
      <c r="C335" s="5">
        <v>463</v>
      </c>
      <c r="D335" s="5">
        <f t="shared" si="11"/>
        <v>331</v>
      </c>
      <c r="E335" s="5">
        <v>3796</v>
      </c>
      <c r="F335" s="5" t="s">
        <v>17</v>
      </c>
      <c r="G335" s="18">
        <v>1110</v>
      </c>
      <c r="H335" s="22">
        <v>6.9</v>
      </c>
      <c r="I335" s="18">
        <f t="shared" si="10"/>
        <v>160.86956521739128</v>
      </c>
    </row>
    <row r="336" spans="2:9">
      <c r="B336" s="5">
        <v>41</v>
      </c>
      <c r="C336" s="5">
        <v>464</v>
      </c>
      <c r="D336" s="5">
        <f t="shared" si="11"/>
        <v>332</v>
      </c>
      <c r="E336" s="5">
        <v>3801</v>
      </c>
      <c r="F336" s="5" t="s">
        <v>17</v>
      </c>
      <c r="G336" s="18">
        <v>2588</v>
      </c>
      <c r="H336" s="22">
        <v>2</v>
      </c>
      <c r="I336" s="18">
        <f t="shared" si="10"/>
        <v>1294</v>
      </c>
    </row>
    <row r="337" spans="2:9">
      <c r="C337" s="5">
        <v>464</v>
      </c>
      <c r="D337" s="5">
        <f t="shared" si="11"/>
        <v>333</v>
      </c>
      <c r="E337" s="5">
        <v>3802</v>
      </c>
      <c r="F337" s="5" t="s">
        <v>17</v>
      </c>
      <c r="G337" s="18">
        <v>45480</v>
      </c>
      <c r="H337" s="18">
        <v>20</v>
      </c>
      <c r="I337" s="18">
        <f t="shared" si="10"/>
        <v>2274</v>
      </c>
    </row>
    <row r="338" spans="2:9">
      <c r="C338" s="5">
        <v>464</v>
      </c>
      <c r="D338" s="5">
        <f t="shared" si="11"/>
        <v>334</v>
      </c>
      <c r="E338" s="5">
        <v>3807</v>
      </c>
      <c r="F338" s="5" t="s">
        <v>17</v>
      </c>
      <c r="G338" s="18">
        <v>1015</v>
      </c>
      <c r="H338" s="22">
        <v>2</v>
      </c>
      <c r="I338" s="18">
        <f t="shared" si="10"/>
        <v>507.5</v>
      </c>
    </row>
    <row r="339" spans="2:9">
      <c r="C339" s="5">
        <v>464</v>
      </c>
      <c r="D339" s="5">
        <f t="shared" si="11"/>
        <v>335</v>
      </c>
      <c r="E339" s="5">
        <v>3815</v>
      </c>
      <c r="F339" s="5" t="s">
        <v>17</v>
      </c>
      <c r="G339" s="18">
        <v>2180</v>
      </c>
      <c r="H339" s="22">
        <v>2</v>
      </c>
      <c r="I339" s="18">
        <f t="shared" si="10"/>
        <v>1090</v>
      </c>
    </row>
    <row r="340" spans="2:9">
      <c r="C340" s="5">
        <v>464</v>
      </c>
      <c r="D340" s="5">
        <f t="shared" si="11"/>
        <v>336</v>
      </c>
      <c r="E340" s="5">
        <v>3816</v>
      </c>
      <c r="F340" s="5" t="s">
        <v>17</v>
      </c>
      <c r="G340" s="18">
        <v>2016</v>
      </c>
      <c r="H340" s="22">
        <v>2</v>
      </c>
      <c r="I340" s="18">
        <f t="shared" si="10"/>
        <v>1008</v>
      </c>
    </row>
    <row r="341" spans="2:9">
      <c r="C341" s="5">
        <v>464</v>
      </c>
      <c r="D341" s="5">
        <f t="shared" si="11"/>
        <v>337</v>
      </c>
      <c r="E341" s="5">
        <v>3824</v>
      </c>
      <c r="F341" s="5" t="s">
        <v>17</v>
      </c>
      <c r="G341" s="18">
        <v>16240</v>
      </c>
      <c r="H341" s="18">
        <v>20</v>
      </c>
      <c r="I341" s="18">
        <f t="shared" si="10"/>
        <v>812</v>
      </c>
    </row>
    <row r="342" spans="2:9">
      <c r="B342" s="5">
        <v>42</v>
      </c>
      <c r="C342" s="5">
        <v>465</v>
      </c>
      <c r="D342" s="5">
        <f t="shared" si="11"/>
        <v>338</v>
      </c>
      <c r="E342" s="5">
        <v>3827</v>
      </c>
      <c r="F342" s="5" t="s">
        <v>17</v>
      </c>
      <c r="G342" s="18">
        <v>26900000</v>
      </c>
      <c r="H342" s="18">
        <v>70000</v>
      </c>
      <c r="I342" s="18">
        <f t="shared" si="10"/>
        <v>384.28571428571428</v>
      </c>
    </row>
    <row r="343" spans="2:9">
      <c r="C343" s="5">
        <v>465</v>
      </c>
      <c r="D343" s="5">
        <f t="shared" si="11"/>
        <v>339</v>
      </c>
      <c r="E343" s="5">
        <v>3828</v>
      </c>
      <c r="F343" s="5" t="s">
        <v>17</v>
      </c>
      <c r="G343" s="18">
        <v>4929300</v>
      </c>
      <c r="H343" s="18">
        <v>20000</v>
      </c>
      <c r="I343" s="18">
        <f t="shared" si="10"/>
        <v>246.465</v>
      </c>
    </row>
    <row r="344" spans="2:9">
      <c r="C344" s="5">
        <v>465</v>
      </c>
      <c r="D344" s="5">
        <f t="shared" si="11"/>
        <v>340</v>
      </c>
      <c r="E344" s="5">
        <v>3829</v>
      </c>
      <c r="F344" s="5" t="s">
        <v>17</v>
      </c>
      <c r="G344" s="18">
        <v>31093000</v>
      </c>
      <c r="H344" s="18">
        <v>6700</v>
      </c>
      <c r="I344" s="18">
        <f t="shared" si="10"/>
        <v>4640.746268656716</v>
      </c>
    </row>
    <row r="345" spans="2:9">
      <c r="C345" s="5">
        <v>465</v>
      </c>
      <c r="D345" s="5">
        <f t="shared" si="11"/>
        <v>341</v>
      </c>
      <c r="E345" s="5">
        <v>3831</v>
      </c>
      <c r="F345" s="5" t="s">
        <v>17</v>
      </c>
      <c r="G345" s="18">
        <v>47990</v>
      </c>
      <c r="H345" s="18">
        <v>2900</v>
      </c>
      <c r="I345" s="18">
        <f t="shared" si="10"/>
        <v>16.548275862068966</v>
      </c>
    </row>
    <row r="346" spans="2:9">
      <c r="C346" s="5">
        <v>465</v>
      </c>
      <c r="D346" s="5">
        <f t="shared" si="11"/>
        <v>342</v>
      </c>
      <c r="E346" s="5">
        <v>3832</v>
      </c>
      <c r="F346" s="5" t="s">
        <v>17</v>
      </c>
      <c r="G346" s="18">
        <v>55620</v>
      </c>
      <c r="H346" s="18">
        <v>43</v>
      </c>
      <c r="I346" s="18">
        <f t="shared" si="10"/>
        <v>1293.4883720930231</v>
      </c>
    </row>
    <row r="347" spans="2:9">
      <c r="C347" s="5">
        <v>465</v>
      </c>
      <c r="D347" s="5">
        <f t="shared" si="11"/>
        <v>343</v>
      </c>
      <c r="E347" s="5">
        <v>3833</v>
      </c>
      <c r="F347" s="5" t="s">
        <v>17</v>
      </c>
      <c r="G347" s="18">
        <v>1253000</v>
      </c>
      <c r="H347" s="18">
        <v>4400</v>
      </c>
      <c r="I347" s="18">
        <f t="shared" si="10"/>
        <v>284.77272727272725</v>
      </c>
    </row>
    <row r="348" spans="2:9">
      <c r="B348" s="5">
        <v>43</v>
      </c>
      <c r="C348" s="5">
        <v>466</v>
      </c>
      <c r="D348" s="5">
        <f t="shared" si="11"/>
        <v>344</v>
      </c>
      <c r="E348" s="5">
        <v>3836</v>
      </c>
      <c r="F348" s="5" t="s">
        <v>17</v>
      </c>
      <c r="G348" s="18">
        <v>6426</v>
      </c>
      <c r="H348" s="22">
        <v>4.4000000000000004</v>
      </c>
      <c r="I348" s="18">
        <f t="shared" si="10"/>
        <v>1460.4545454545453</v>
      </c>
    </row>
    <row r="349" spans="2:9">
      <c r="C349" s="5">
        <v>466</v>
      </c>
      <c r="D349" s="5">
        <f t="shared" si="11"/>
        <v>345</v>
      </c>
      <c r="E349" s="5">
        <v>3837</v>
      </c>
      <c r="F349" s="5" t="s">
        <v>17</v>
      </c>
      <c r="G349" s="18">
        <v>1530</v>
      </c>
      <c r="H349" s="18">
        <v>44</v>
      </c>
      <c r="I349" s="18">
        <f t="shared" si="10"/>
        <v>34.772727272727273</v>
      </c>
    </row>
    <row r="350" spans="2:9">
      <c r="B350" s="5">
        <v>44</v>
      </c>
      <c r="C350" s="5">
        <v>467</v>
      </c>
      <c r="D350" s="5">
        <f t="shared" si="11"/>
        <v>346</v>
      </c>
      <c r="E350" s="5">
        <v>3842</v>
      </c>
      <c r="F350" s="5" t="s">
        <v>17</v>
      </c>
      <c r="G350" s="18">
        <v>11000</v>
      </c>
      <c r="H350" s="18">
        <v>1300</v>
      </c>
      <c r="I350" s="18">
        <f t="shared" si="10"/>
        <v>8.4615384615384617</v>
      </c>
    </row>
    <row r="351" spans="2:9">
      <c r="C351" s="5">
        <v>467</v>
      </c>
      <c r="D351" s="5">
        <f t="shared" si="11"/>
        <v>347</v>
      </c>
      <c r="E351" s="5">
        <v>3843</v>
      </c>
      <c r="F351" s="5" t="s">
        <v>17</v>
      </c>
      <c r="G351" s="18">
        <v>35400</v>
      </c>
      <c r="H351" s="18">
        <v>480</v>
      </c>
      <c r="I351" s="18">
        <f t="shared" si="10"/>
        <v>73.75</v>
      </c>
    </row>
    <row r="352" spans="2:9">
      <c r="C352" s="5">
        <v>467</v>
      </c>
      <c r="D352" s="5">
        <f t="shared" si="11"/>
        <v>348</v>
      </c>
      <c r="E352" s="5">
        <v>3844</v>
      </c>
      <c r="F352" s="5" t="s">
        <v>17</v>
      </c>
      <c r="G352" s="18">
        <v>163100</v>
      </c>
      <c r="H352" s="18">
        <v>3200</v>
      </c>
      <c r="I352" s="18">
        <f t="shared" si="10"/>
        <v>50.96875</v>
      </c>
    </row>
    <row r="353" spans="2:9">
      <c r="C353" s="5">
        <v>467</v>
      </c>
      <c r="D353" s="5">
        <f t="shared" si="11"/>
        <v>349</v>
      </c>
      <c r="E353" s="5">
        <v>3845</v>
      </c>
      <c r="F353" s="5" t="s">
        <v>17</v>
      </c>
      <c r="G353" s="18">
        <v>3097000</v>
      </c>
      <c r="H353" s="18">
        <v>110000</v>
      </c>
      <c r="I353" s="18">
        <f t="shared" si="10"/>
        <v>28.154545454545456</v>
      </c>
    </row>
    <row r="354" spans="2:9">
      <c r="C354" s="5">
        <v>467</v>
      </c>
      <c r="D354" s="5">
        <f t="shared" si="11"/>
        <v>350</v>
      </c>
      <c r="E354" s="5">
        <v>3848</v>
      </c>
      <c r="F354" s="5" t="s">
        <v>17</v>
      </c>
      <c r="G354" s="18">
        <v>6990</v>
      </c>
      <c r="H354" s="18">
        <v>200</v>
      </c>
      <c r="I354" s="18">
        <f t="shared" si="10"/>
        <v>34.950000000000003</v>
      </c>
    </row>
    <row r="355" spans="2:9">
      <c r="B355" s="5">
        <v>45</v>
      </c>
      <c r="C355" s="5">
        <v>468</v>
      </c>
      <c r="D355" s="5">
        <f t="shared" si="11"/>
        <v>351</v>
      </c>
      <c r="E355" s="5">
        <v>3856</v>
      </c>
      <c r="F355" s="5" t="s">
        <v>17</v>
      </c>
      <c r="G355" s="18">
        <v>10360</v>
      </c>
      <c r="H355" s="22">
        <v>2.9</v>
      </c>
      <c r="I355" s="18">
        <f t="shared" si="10"/>
        <v>3572.4137931034484</v>
      </c>
    </row>
    <row r="356" spans="2:9">
      <c r="C356" s="5">
        <v>468</v>
      </c>
      <c r="D356" s="5">
        <f t="shared" si="11"/>
        <v>352</v>
      </c>
      <c r="E356" s="5">
        <v>3857</v>
      </c>
      <c r="F356" s="5" t="s">
        <v>17</v>
      </c>
      <c r="G356" s="18">
        <v>5700</v>
      </c>
      <c r="H356" s="22">
        <v>2</v>
      </c>
      <c r="I356" s="18">
        <f t="shared" si="10"/>
        <v>2850</v>
      </c>
    </row>
    <row r="357" spans="2:9">
      <c r="B357" s="5">
        <v>46</v>
      </c>
      <c r="C357" s="5">
        <v>469</v>
      </c>
      <c r="D357" s="5">
        <f t="shared" si="11"/>
        <v>353</v>
      </c>
      <c r="E357" s="5">
        <v>3861</v>
      </c>
      <c r="F357" s="5" t="s">
        <v>17</v>
      </c>
      <c r="G357" s="18">
        <v>5190</v>
      </c>
      <c r="H357" s="22">
        <v>7.9</v>
      </c>
      <c r="I357" s="18">
        <f t="shared" si="10"/>
        <v>656.96202531645565</v>
      </c>
    </row>
    <row r="358" spans="2:9">
      <c r="C358" s="5">
        <v>469</v>
      </c>
      <c r="D358" s="5">
        <f t="shared" si="11"/>
        <v>354</v>
      </c>
      <c r="E358" s="5">
        <v>3863</v>
      </c>
      <c r="F358" s="5" t="s">
        <v>17</v>
      </c>
      <c r="G358" s="18">
        <v>1369</v>
      </c>
      <c r="H358" s="22">
        <v>8</v>
      </c>
      <c r="I358" s="18">
        <f t="shared" si="10"/>
        <v>171.125</v>
      </c>
    </row>
    <row r="359" spans="2:9">
      <c r="C359" s="5">
        <v>469</v>
      </c>
      <c r="D359" s="5">
        <f t="shared" si="11"/>
        <v>355</v>
      </c>
      <c r="E359" s="5">
        <v>3864</v>
      </c>
      <c r="F359" s="5" t="s">
        <v>17</v>
      </c>
      <c r="G359" s="18">
        <v>1950</v>
      </c>
      <c r="H359" s="22">
        <v>6.5</v>
      </c>
      <c r="I359" s="18">
        <f t="shared" si="10"/>
        <v>300</v>
      </c>
    </row>
    <row r="360" spans="2:9">
      <c r="B360" s="5">
        <v>47</v>
      </c>
      <c r="C360" s="5">
        <v>474</v>
      </c>
      <c r="D360" s="5">
        <f t="shared" si="11"/>
        <v>356</v>
      </c>
      <c r="E360" s="5">
        <v>6384</v>
      </c>
      <c r="F360" s="5" t="s">
        <v>17</v>
      </c>
      <c r="G360" s="18">
        <v>179086</v>
      </c>
      <c r="H360" s="18">
        <v>10</v>
      </c>
      <c r="I360" s="18">
        <f t="shared" si="10"/>
        <v>17908.599999999999</v>
      </c>
    </row>
    <row r="361" spans="2:9">
      <c r="C361" s="5">
        <v>474</v>
      </c>
      <c r="D361" s="5">
        <f t="shared" si="11"/>
        <v>357</v>
      </c>
      <c r="E361" s="5">
        <v>6385</v>
      </c>
      <c r="F361" s="5" t="s">
        <v>17</v>
      </c>
      <c r="G361" s="18">
        <v>1731000</v>
      </c>
      <c r="H361" s="22">
        <v>5</v>
      </c>
      <c r="I361" s="18">
        <f t="shared" si="10"/>
        <v>346200</v>
      </c>
    </row>
    <row r="362" spans="2:9">
      <c r="C362" s="5">
        <v>474</v>
      </c>
      <c r="D362" s="5">
        <f t="shared" si="11"/>
        <v>358</v>
      </c>
      <c r="E362" s="5">
        <v>6386</v>
      </c>
      <c r="F362" s="5" t="s">
        <v>17</v>
      </c>
      <c r="G362" s="18">
        <v>414354.4</v>
      </c>
      <c r="H362" s="22">
        <v>5</v>
      </c>
      <c r="I362" s="18">
        <f t="shared" si="10"/>
        <v>82870.880000000005</v>
      </c>
    </row>
    <row r="363" spans="2:9">
      <c r="C363" s="5">
        <v>474</v>
      </c>
      <c r="D363" s="5">
        <f t="shared" si="11"/>
        <v>359</v>
      </c>
      <c r="E363" s="5">
        <v>6387</v>
      </c>
      <c r="F363" s="5" t="s">
        <v>17</v>
      </c>
      <c r="G363" s="18">
        <v>67803000</v>
      </c>
      <c r="H363" s="18">
        <v>3000</v>
      </c>
      <c r="I363" s="18">
        <f t="shared" si="10"/>
        <v>22601</v>
      </c>
    </row>
    <row r="364" spans="2:9">
      <c r="C364" s="5">
        <v>474</v>
      </c>
      <c r="D364" s="5">
        <f t="shared" si="11"/>
        <v>360</v>
      </c>
      <c r="E364" s="5">
        <v>6388</v>
      </c>
      <c r="F364" s="5" t="s">
        <v>17</v>
      </c>
      <c r="G364" s="18">
        <v>113767000</v>
      </c>
      <c r="H364" s="18">
        <v>127000</v>
      </c>
      <c r="I364" s="18">
        <f t="shared" si="10"/>
        <v>895.80314960629926</v>
      </c>
    </row>
    <row r="365" spans="2:9">
      <c r="C365" s="5">
        <v>474</v>
      </c>
      <c r="D365" s="5">
        <f t="shared" si="11"/>
        <v>361</v>
      </c>
      <c r="E365" s="5">
        <v>6393</v>
      </c>
      <c r="F365" s="5" t="s">
        <v>17</v>
      </c>
      <c r="G365" s="18">
        <v>397327.2</v>
      </c>
      <c r="H365" s="18">
        <v>198</v>
      </c>
      <c r="I365" s="18">
        <f t="shared" si="10"/>
        <v>2006.7030303030303</v>
      </c>
    </row>
    <row r="366" spans="2:9">
      <c r="B366" s="5">
        <v>48</v>
      </c>
      <c r="C366" s="5">
        <v>607</v>
      </c>
      <c r="D366" s="5">
        <f t="shared" si="11"/>
        <v>362</v>
      </c>
      <c r="E366" s="5">
        <v>9203</v>
      </c>
      <c r="F366" s="5" t="s">
        <v>17</v>
      </c>
      <c r="G366" s="18">
        <v>1114550</v>
      </c>
      <c r="H366" s="18">
        <v>350</v>
      </c>
      <c r="I366" s="18">
        <f t="shared" si="10"/>
        <v>3184.4285714285716</v>
      </c>
    </row>
    <row r="367" spans="2:9">
      <c r="C367" s="5">
        <v>607</v>
      </c>
      <c r="D367" s="5">
        <f t="shared" si="11"/>
        <v>363</v>
      </c>
      <c r="E367" s="5">
        <v>9204</v>
      </c>
      <c r="F367" s="5" t="s">
        <v>17</v>
      </c>
      <c r="G367" s="18">
        <v>29200000</v>
      </c>
      <c r="H367" s="18">
        <v>2000</v>
      </c>
      <c r="I367" s="18">
        <f t="shared" si="10"/>
        <v>14600</v>
      </c>
    </row>
    <row r="368" spans="2:9">
      <c r="C368" s="5">
        <v>607</v>
      </c>
      <c r="D368" s="5">
        <f t="shared" si="11"/>
        <v>364</v>
      </c>
      <c r="E368" s="5">
        <v>9205</v>
      </c>
      <c r="F368" s="5" t="s">
        <v>17</v>
      </c>
      <c r="G368" s="18">
        <v>37800000</v>
      </c>
      <c r="H368" s="18">
        <v>10000</v>
      </c>
      <c r="I368" s="18">
        <f t="shared" si="10"/>
        <v>3780</v>
      </c>
    </row>
  </sheetData>
  <sheetProtection password="CDE0" sheet="1" objects="1" scenarios="1"/>
  <mergeCells count="1">
    <mergeCell ref="B2:I2"/>
  </mergeCells>
  <printOptions horizontalCentered="1"/>
  <pageMargins left="0.7" right="0.7" top="0.75" bottom="0.75" header="0.3" footer="0.3"/>
  <pageSetup scale="89" fitToHeight="10" orientation="portrait" horizontalDpi="200" verticalDpi="200" copies="0" r:id="rId1"/>
  <headerFooter>
    <oddFooter>&amp;CPage &amp;P of &amp;N&amp;RBrewer et al. 2013</oddFooter>
  </headerFooter>
</worksheet>
</file>

<file path=xl/worksheets/sheet2.xml><?xml version="1.0" encoding="utf-8"?>
<worksheet xmlns="http://schemas.openxmlformats.org/spreadsheetml/2006/main" xmlns:r="http://schemas.openxmlformats.org/officeDocument/2006/relationships">
  <sheetPr>
    <pageSetUpPr fitToPage="1"/>
  </sheetPr>
  <dimension ref="B2:K368"/>
  <sheetViews>
    <sheetView workbookViewId="0">
      <selection activeCell="B3" sqref="B3"/>
    </sheetView>
  </sheetViews>
  <sheetFormatPr defaultRowHeight="15.75"/>
  <cols>
    <col min="1" max="1" width="3.7109375" style="36" customWidth="1"/>
    <col min="2" max="2" width="9.7109375" style="37" customWidth="1"/>
    <col min="3" max="5" width="13.7109375" style="37" customWidth="1"/>
    <col min="6" max="7" width="14.7109375" style="54" customWidth="1"/>
    <col min="8" max="8" width="17" style="61" customWidth="1"/>
    <col min="9" max="9" width="9.28515625" style="28" bestFit="1" customWidth="1"/>
    <col min="10" max="10" width="33.5703125" style="36" customWidth="1"/>
    <col min="11" max="11" width="23.7109375" style="37" customWidth="1"/>
    <col min="12" max="16384" width="9.140625" style="36"/>
  </cols>
  <sheetData>
    <row r="2" spans="2:11" ht="36.75" customHeight="1">
      <c r="B2" s="96" t="s">
        <v>43</v>
      </c>
      <c r="C2" s="97"/>
      <c r="D2" s="97"/>
      <c r="E2" s="97"/>
      <c r="F2" s="97"/>
      <c r="G2" s="97"/>
      <c r="H2" s="97"/>
    </row>
    <row r="3" spans="2:11">
      <c r="B3" s="60" t="s">
        <v>31</v>
      </c>
    </row>
    <row r="4" spans="2:11" s="27" customFormat="1" ht="39" customHeight="1" thickBot="1">
      <c r="B4" s="68" t="s">
        <v>3</v>
      </c>
      <c r="C4" s="69" t="s">
        <v>0</v>
      </c>
      <c r="D4" s="68" t="s">
        <v>1</v>
      </c>
      <c r="E4" s="68" t="s">
        <v>16</v>
      </c>
      <c r="F4" s="50" t="s">
        <v>21</v>
      </c>
      <c r="G4" s="50" t="s">
        <v>22</v>
      </c>
      <c r="H4" s="70" t="s">
        <v>2</v>
      </c>
      <c r="I4" s="28"/>
    </row>
    <row r="5" spans="2:11">
      <c r="B5" s="3">
        <v>1</v>
      </c>
      <c r="C5" s="3">
        <v>444</v>
      </c>
      <c r="D5" s="3">
        <v>3337</v>
      </c>
      <c r="E5" s="3" t="s">
        <v>17</v>
      </c>
      <c r="F5" s="23">
        <v>11000000</v>
      </c>
      <c r="G5" s="23">
        <v>2400000</v>
      </c>
      <c r="H5" s="23">
        <f t="shared" ref="H5:H68" si="0">F5/G5</f>
        <v>4.583333333333333</v>
      </c>
      <c r="I5" s="3"/>
    </row>
    <row r="6" spans="2:11">
      <c r="B6" s="3">
        <f t="shared" ref="B6:B69" si="1">1+B5</f>
        <v>2</v>
      </c>
      <c r="C6" s="3">
        <v>444</v>
      </c>
      <c r="D6" s="3">
        <v>3317</v>
      </c>
      <c r="E6" s="3" t="s">
        <v>17</v>
      </c>
      <c r="F6" s="23">
        <v>4000</v>
      </c>
      <c r="G6" s="23">
        <v>720</v>
      </c>
      <c r="H6" s="23">
        <f t="shared" si="0"/>
        <v>5.5555555555555554</v>
      </c>
      <c r="I6" s="3"/>
    </row>
    <row r="7" spans="2:11" ht="15.75" customHeight="1">
      <c r="B7" s="3">
        <f t="shared" si="1"/>
        <v>3</v>
      </c>
      <c r="C7" s="3">
        <v>409</v>
      </c>
      <c r="D7" s="3">
        <v>2856</v>
      </c>
      <c r="E7" s="3" t="s">
        <v>17</v>
      </c>
      <c r="F7" s="23">
        <v>53000</v>
      </c>
      <c r="G7" s="23">
        <v>8100</v>
      </c>
      <c r="H7" s="23">
        <f t="shared" si="0"/>
        <v>6.5432098765432096</v>
      </c>
      <c r="I7" s="3"/>
    </row>
    <row r="8" spans="2:11">
      <c r="B8" s="3">
        <f t="shared" si="1"/>
        <v>4</v>
      </c>
      <c r="C8" s="3">
        <v>467</v>
      </c>
      <c r="D8" s="3">
        <v>3842</v>
      </c>
      <c r="E8" s="3" t="s">
        <v>17</v>
      </c>
      <c r="F8" s="23">
        <v>11000</v>
      </c>
      <c r="G8" s="23">
        <v>1300</v>
      </c>
      <c r="H8" s="23">
        <f t="shared" si="0"/>
        <v>8.4615384615384617</v>
      </c>
      <c r="I8" s="3"/>
    </row>
    <row r="9" spans="2:11">
      <c r="B9" s="3">
        <f t="shared" si="1"/>
        <v>5</v>
      </c>
      <c r="C9" s="3">
        <v>430</v>
      </c>
      <c r="D9" s="3">
        <v>3000</v>
      </c>
      <c r="E9" s="3" t="s">
        <v>17</v>
      </c>
      <c r="F9" s="23">
        <v>7400</v>
      </c>
      <c r="G9" s="23">
        <v>550</v>
      </c>
      <c r="H9" s="23">
        <f t="shared" si="0"/>
        <v>13.454545454545455</v>
      </c>
      <c r="I9" s="3"/>
    </row>
    <row r="10" spans="2:11">
      <c r="B10" s="3">
        <f t="shared" si="1"/>
        <v>6</v>
      </c>
      <c r="C10" s="3">
        <v>430</v>
      </c>
      <c r="D10" s="3">
        <v>3001</v>
      </c>
      <c r="E10" s="3" t="s">
        <v>17</v>
      </c>
      <c r="F10" s="23">
        <v>7400</v>
      </c>
      <c r="G10" s="23">
        <v>550</v>
      </c>
      <c r="H10" s="23">
        <f t="shared" si="0"/>
        <v>13.454545454545455</v>
      </c>
      <c r="I10" s="3"/>
    </row>
    <row r="11" spans="2:11">
      <c r="B11" s="3">
        <f t="shared" si="1"/>
        <v>7</v>
      </c>
      <c r="C11" s="3">
        <v>430</v>
      </c>
      <c r="D11" s="3">
        <v>2998</v>
      </c>
      <c r="E11" s="3" t="s">
        <v>17</v>
      </c>
      <c r="F11" s="23">
        <v>6100</v>
      </c>
      <c r="G11" s="23">
        <v>450</v>
      </c>
      <c r="H11" s="23">
        <f t="shared" si="0"/>
        <v>13.555555555555555</v>
      </c>
      <c r="I11" s="3"/>
    </row>
    <row r="12" spans="2:11">
      <c r="B12" s="3">
        <f t="shared" si="1"/>
        <v>8</v>
      </c>
      <c r="C12" s="3">
        <v>465</v>
      </c>
      <c r="D12" s="3">
        <v>3831</v>
      </c>
      <c r="E12" s="3" t="s">
        <v>17</v>
      </c>
      <c r="F12" s="23">
        <v>47990</v>
      </c>
      <c r="G12" s="23">
        <v>2900</v>
      </c>
      <c r="H12" s="23">
        <f t="shared" si="0"/>
        <v>16.548275862068966</v>
      </c>
      <c r="I12" s="3"/>
    </row>
    <row r="13" spans="2:11">
      <c r="B13" s="3">
        <f t="shared" si="1"/>
        <v>9</v>
      </c>
      <c r="C13" s="3">
        <v>409</v>
      </c>
      <c r="D13" s="3">
        <v>2851</v>
      </c>
      <c r="E13" s="3" t="s">
        <v>17</v>
      </c>
      <c r="F13" s="23">
        <v>1700</v>
      </c>
      <c r="G13" s="23">
        <v>100</v>
      </c>
      <c r="H13" s="23">
        <f t="shared" si="0"/>
        <v>17</v>
      </c>
      <c r="I13" s="3"/>
    </row>
    <row r="14" spans="2:11">
      <c r="B14" s="3">
        <f t="shared" si="1"/>
        <v>10</v>
      </c>
      <c r="C14" s="3">
        <v>409</v>
      </c>
      <c r="D14" s="3">
        <v>2849</v>
      </c>
      <c r="E14" s="3" t="s">
        <v>17</v>
      </c>
      <c r="F14" s="23">
        <v>46000</v>
      </c>
      <c r="G14" s="23">
        <v>2600</v>
      </c>
      <c r="H14" s="23">
        <f t="shared" si="0"/>
        <v>17.692307692307693</v>
      </c>
      <c r="I14" s="3"/>
    </row>
    <row r="15" spans="2:11">
      <c r="B15" s="3">
        <f t="shared" si="1"/>
        <v>11</v>
      </c>
      <c r="C15" s="3">
        <v>459</v>
      </c>
      <c r="D15" s="3">
        <v>3777</v>
      </c>
      <c r="E15" s="3" t="s">
        <v>17</v>
      </c>
      <c r="F15" s="23">
        <v>2135</v>
      </c>
      <c r="G15" s="23">
        <v>98</v>
      </c>
      <c r="H15" s="23">
        <f t="shared" si="0"/>
        <v>21.785714285714285</v>
      </c>
      <c r="I15" s="3"/>
    </row>
    <row r="16" spans="2:11">
      <c r="B16" s="3">
        <f t="shared" si="1"/>
        <v>12</v>
      </c>
      <c r="C16" s="3">
        <v>444</v>
      </c>
      <c r="D16" s="3">
        <v>3233</v>
      </c>
      <c r="E16" s="3" t="s">
        <v>17</v>
      </c>
      <c r="F16" s="23">
        <v>29000000</v>
      </c>
      <c r="G16" s="23">
        <v>1300000</v>
      </c>
      <c r="H16" s="23">
        <f t="shared" si="0"/>
        <v>22.307692307692307</v>
      </c>
      <c r="I16" s="3"/>
      <c r="J16" s="62"/>
      <c r="K16" s="63"/>
    </row>
    <row r="17" spans="2:11">
      <c r="B17" s="3">
        <f t="shared" si="1"/>
        <v>13</v>
      </c>
      <c r="C17" s="3">
        <v>446</v>
      </c>
      <c r="D17" s="3">
        <v>3396</v>
      </c>
      <c r="E17" s="3" t="s">
        <v>17</v>
      </c>
      <c r="F17" s="23">
        <v>27000</v>
      </c>
      <c r="G17" s="23">
        <v>1100</v>
      </c>
      <c r="H17" s="23">
        <f t="shared" si="0"/>
        <v>24.545454545454547</v>
      </c>
      <c r="I17" s="3"/>
      <c r="J17" s="64"/>
      <c r="K17" s="65"/>
    </row>
    <row r="18" spans="2:11">
      <c r="B18" s="3">
        <f t="shared" si="1"/>
        <v>14</v>
      </c>
      <c r="C18" s="3">
        <v>424</v>
      </c>
      <c r="D18" s="3">
        <v>2969</v>
      </c>
      <c r="E18" s="3" t="s">
        <v>17</v>
      </c>
      <c r="F18" s="23">
        <v>1300</v>
      </c>
      <c r="G18" s="23">
        <v>52</v>
      </c>
      <c r="H18" s="23">
        <f t="shared" si="0"/>
        <v>25</v>
      </c>
      <c r="I18" s="3"/>
      <c r="J18" s="57"/>
      <c r="K18" s="66"/>
    </row>
    <row r="19" spans="2:11">
      <c r="B19" s="3">
        <f t="shared" si="1"/>
        <v>15</v>
      </c>
      <c r="C19" s="3">
        <v>444</v>
      </c>
      <c r="D19" s="3">
        <v>3285</v>
      </c>
      <c r="E19" s="3" t="s">
        <v>17</v>
      </c>
      <c r="F19" s="23">
        <v>4000</v>
      </c>
      <c r="G19" s="23">
        <v>160</v>
      </c>
      <c r="H19" s="23">
        <f t="shared" si="0"/>
        <v>25</v>
      </c>
      <c r="I19" s="3"/>
      <c r="K19" s="63"/>
    </row>
    <row r="20" spans="2:11">
      <c r="B20" s="3">
        <f t="shared" si="1"/>
        <v>16</v>
      </c>
      <c r="C20" s="3">
        <v>409</v>
      </c>
      <c r="D20" s="3">
        <v>2850</v>
      </c>
      <c r="E20" s="3" t="s">
        <v>17</v>
      </c>
      <c r="F20" s="23">
        <v>3600</v>
      </c>
      <c r="G20" s="23">
        <v>140</v>
      </c>
      <c r="H20" s="23">
        <f t="shared" si="0"/>
        <v>25.714285714285715</v>
      </c>
      <c r="I20" s="3"/>
    </row>
    <row r="21" spans="2:11">
      <c r="B21" s="3">
        <f t="shared" si="1"/>
        <v>17</v>
      </c>
      <c r="C21" s="3">
        <v>444</v>
      </c>
      <c r="D21" s="3">
        <v>3345</v>
      </c>
      <c r="E21" s="3" t="s">
        <v>17</v>
      </c>
      <c r="F21" s="23">
        <v>18000000</v>
      </c>
      <c r="G21" s="23">
        <v>700000</v>
      </c>
      <c r="H21" s="23">
        <f t="shared" si="0"/>
        <v>25.714285714285715</v>
      </c>
      <c r="I21" s="3"/>
    </row>
    <row r="22" spans="2:11">
      <c r="B22" s="3">
        <f t="shared" si="1"/>
        <v>18</v>
      </c>
      <c r="C22" s="3">
        <v>409</v>
      </c>
      <c r="D22" s="3">
        <v>2853</v>
      </c>
      <c r="E22" s="3" t="s">
        <v>17</v>
      </c>
      <c r="F22" s="23">
        <v>25000</v>
      </c>
      <c r="G22" s="23">
        <v>940</v>
      </c>
      <c r="H22" s="23">
        <f t="shared" si="0"/>
        <v>26.595744680851062</v>
      </c>
      <c r="I22" s="3"/>
    </row>
    <row r="23" spans="2:11">
      <c r="B23" s="3">
        <f t="shared" si="1"/>
        <v>19</v>
      </c>
      <c r="C23" s="3">
        <v>444</v>
      </c>
      <c r="D23" s="3">
        <v>3331</v>
      </c>
      <c r="E23" s="3" t="s">
        <v>17</v>
      </c>
      <c r="F23" s="23">
        <v>160000</v>
      </c>
      <c r="G23" s="23">
        <v>5800</v>
      </c>
      <c r="H23" s="23">
        <f t="shared" si="0"/>
        <v>27.586206896551722</v>
      </c>
      <c r="I23" s="3"/>
    </row>
    <row r="24" spans="2:11">
      <c r="B24" s="3">
        <f t="shared" si="1"/>
        <v>20</v>
      </c>
      <c r="C24" s="3">
        <v>402</v>
      </c>
      <c r="D24" s="3">
        <v>2579</v>
      </c>
      <c r="E24" s="3" t="s">
        <v>17</v>
      </c>
      <c r="F24" s="23">
        <v>25000</v>
      </c>
      <c r="G24" s="23">
        <v>900</v>
      </c>
      <c r="H24" s="23">
        <f t="shared" si="0"/>
        <v>27.777777777777779</v>
      </c>
      <c r="I24" s="3"/>
    </row>
    <row r="25" spans="2:11">
      <c r="B25" s="3">
        <f t="shared" si="1"/>
        <v>21</v>
      </c>
      <c r="C25" s="3">
        <v>467</v>
      </c>
      <c r="D25" s="3">
        <v>3845</v>
      </c>
      <c r="E25" s="3" t="s">
        <v>17</v>
      </c>
      <c r="F25" s="23">
        <v>3097000</v>
      </c>
      <c r="G25" s="23">
        <v>110000</v>
      </c>
      <c r="H25" s="23">
        <f t="shared" si="0"/>
        <v>28.154545454545456</v>
      </c>
      <c r="I25" s="3"/>
    </row>
    <row r="26" spans="2:11">
      <c r="B26" s="3">
        <f t="shared" si="1"/>
        <v>22</v>
      </c>
      <c r="C26" s="3">
        <v>444</v>
      </c>
      <c r="D26" s="3">
        <v>3364</v>
      </c>
      <c r="E26" s="3" t="s">
        <v>17</v>
      </c>
      <c r="F26" s="23">
        <v>23000000</v>
      </c>
      <c r="G26" s="23">
        <v>770000</v>
      </c>
      <c r="H26" s="23">
        <f t="shared" si="0"/>
        <v>29.870129870129869</v>
      </c>
      <c r="I26" s="3"/>
    </row>
    <row r="27" spans="2:11">
      <c r="B27" s="3">
        <f t="shared" si="1"/>
        <v>23</v>
      </c>
      <c r="C27" s="3">
        <v>444</v>
      </c>
      <c r="D27" s="3">
        <v>3333</v>
      </c>
      <c r="E27" s="3" t="s">
        <v>17</v>
      </c>
      <c r="F27" s="23">
        <v>34000000</v>
      </c>
      <c r="G27" s="23">
        <v>1100000</v>
      </c>
      <c r="H27" s="23">
        <f t="shared" si="0"/>
        <v>30.90909090909091</v>
      </c>
      <c r="I27" s="3"/>
    </row>
    <row r="28" spans="2:11">
      <c r="B28" s="3">
        <f t="shared" si="1"/>
        <v>24</v>
      </c>
      <c r="C28" s="3">
        <v>444</v>
      </c>
      <c r="D28" s="3">
        <v>3278</v>
      </c>
      <c r="E28" s="3" t="s">
        <v>17</v>
      </c>
      <c r="F28" s="23">
        <v>5000</v>
      </c>
      <c r="G28" s="23">
        <v>150</v>
      </c>
      <c r="H28" s="23">
        <f t="shared" si="0"/>
        <v>33.333333333333336</v>
      </c>
      <c r="I28" s="3"/>
    </row>
    <row r="29" spans="2:11">
      <c r="B29" s="3">
        <f t="shared" si="1"/>
        <v>25</v>
      </c>
      <c r="C29" s="3">
        <v>444</v>
      </c>
      <c r="D29" s="3">
        <v>3279</v>
      </c>
      <c r="E29" s="3" t="s">
        <v>17</v>
      </c>
      <c r="F29" s="23">
        <v>19000</v>
      </c>
      <c r="G29" s="23">
        <v>570</v>
      </c>
      <c r="H29" s="23">
        <f t="shared" si="0"/>
        <v>33.333333333333336</v>
      </c>
      <c r="I29" s="3"/>
    </row>
    <row r="30" spans="2:11">
      <c r="B30" s="3">
        <f t="shared" si="1"/>
        <v>26</v>
      </c>
      <c r="C30" s="3">
        <v>466</v>
      </c>
      <c r="D30" s="3">
        <v>3837</v>
      </c>
      <c r="E30" s="3" t="s">
        <v>17</v>
      </c>
      <c r="F30" s="23">
        <v>1530</v>
      </c>
      <c r="G30" s="23">
        <v>44</v>
      </c>
      <c r="H30" s="23">
        <f t="shared" si="0"/>
        <v>34.772727272727273</v>
      </c>
      <c r="I30" s="3"/>
    </row>
    <row r="31" spans="2:11">
      <c r="B31" s="3">
        <f t="shared" si="1"/>
        <v>27</v>
      </c>
      <c r="C31" s="3">
        <v>467</v>
      </c>
      <c r="D31" s="3">
        <v>3848</v>
      </c>
      <c r="E31" s="3" t="s">
        <v>17</v>
      </c>
      <c r="F31" s="23">
        <v>6990</v>
      </c>
      <c r="G31" s="23">
        <v>200</v>
      </c>
      <c r="H31" s="23">
        <f t="shared" si="0"/>
        <v>34.950000000000003</v>
      </c>
      <c r="I31" s="3"/>
    </row>
    <row r="32" spans="2:11">
      <c r="B32" s="3">
        <f t="shared" si="1"/>
        <v>28</v>
      </c>
      <c r="C32" s="3">
        <v>444</v>
      </c>
      <c r="D32" s="3">
        <v>3332</v>
      </c>
      <c r="E32" s="3" t="s">
        <v>17</v>
      </c>
      <c r="F32" s="23">
        <v>13000000</v>
      </c>
      <c r="G32" s="23">
        <v>360000</v>
      </c>
      <c r="H32" s="23">
        <f t="shared" si="0"/>
        <v>36.111111111111114</v>
      </c>
      <c r="I32" s="3"/>
    </row>
    <row r="33" spans="2:9">
      <c r="B33" s="3">
        <f t="shared" si="1"/>
        <v>29</v>
      </c>
      <c r="C33" s="3">
        <v>461</v>
      </c>
      <c r="D33" s="3">
        <v>3789</v>
      </c>
      <c r="E33" s="3" t="s">
        <v>17</v>
      </c>
      <c r="F33" s="23">
        <v>1230</v>
      </c>
      <c r="G33" s="23">
        <v>34</v>
      </c>
      <c r="H33" s="23">
        <f t="shared" si="0"/>
        <v>36.176470588235297</v>
      </c>
      <c r="I33" s="3"/>
    </row>
    <row r="34" spans="2:9">
      <c r="B34" s="3">
        <f t="shared" si="1"/>
        <v>30</v>
      </c>
      <c r="C34" s="3">
        <v>444</v>
      </c>
      <c r="D34" s="3">
        <v>3336</v>
      </c>
      <c r="E34" s="3" t="s">
        <v>17</v>
      </c>
      <c r="F34" s="23">
        <v>27000000</v>
      </c>
      <c r="G34" s="23">
        <v>720000</v>
      </c>
      <c r="H34" s="23">
        <f t="shared" si="0"/>
        <v>37.5</v>
      </c>
      <c r="I34" s="3"/>
    </row>
    <row r="35" spans="2:9">
      <c r="B35" s="3">
        <f t="shared" si="1"/>
        <v>31</v>
      </c>
      <c r="C35" s="3">
        <v>444</v>
      </c>
      <c r="D35" s="3">
        <v>3339</v>
      </c>
      <c r="E35" s="3" t="s">
        <v>17</v>
      </c>
      <c r="F35" s="23">
        <v>3200000</v>
      </c>
      <c r="G35" s="23">
        <v>85000</v>
      </c>
      <c r="H35" s="23">
        <f t="shared" si="0"/>
        <v>37.647058823529413</v>
      </c>
      <c r="I35" s="3"/>
    </row>
    <row r="36" spans="2:9">
      <c r="B36" s="3">
        <f t="shared" si="1"/>
        <v>32</v>
      </c>
      <c r="C36" s="3">
        <v>444</v>
      </c>
      <c r="D36" s="3">
        <v>3227</v>
      </c>
      <c r="E36" s="3" t="s">
        <v>17</v>
      </c>
      <c r="F36" s="23">
        <v>8400000</v>
      </c>
      <c r="G36" s="23">
        <v>220000</v>
      </c>
      <c r="H36" s="23">
        <f t="shared" si="0"/>
        <v>38.18181818181818</v>
      </c>
      <c r="I36" s="3"/>
    </row>
    <row r="37" spans="2:9">
      <c r="B37" s="3">
        <f t="shared" si="1"/>
        <v>33</v>
      </c>
      <c r="C37" s="3">
        <v>444</v>
      </c>
      <c r="D37" s="3">
        <v>3340</v>
      </c>
      <c r="E37" s="3" t="s">
        <v>17</v>
      </c>
      <c r="F37" s="23">
        <v>21000000</v>
      </c>
      <c r="G37" s="23">
        <v>540000</v>
      </c>
      <c r="H37" s="23">
        <f t="shared" si="0"/>
        <v>38.888888888888886</v>
      </c>
      <c r="I37" s="3"/>
    </row>
    <row r="38" spans="2:9">
      <c r="B38" s="3">
        <f t="shared" si="1"/>
        <v>34</v>
      </c>
      <c r="C38" s="3">
        <v>428</v>
      </c>
      <c r="D38" s="3">
        <v>2986</v>
      </c>
      <c r="E38" s="3" t="s">
        <v>17</v>
      </c>
      <c r="F38" s="23">
        <v>18200000</v>
      </c>
      <c r="G38" s="23">
        <v>455000</v>
      </c>
      <c r="H38" s="23">
        <f t="shared" si="0"/>
        <v>40</v>
      </c>
      <c r="I38" s="3"/>
    </row>
    <row r="39" spans="2:9">
      <c r="B39" s="3">
        <f t="shared" si="1"/>
        <v>35</v>
      </c>
      <c r="C39" s="3">
        <v>444</v>
      </c>
      <c r="D39" s="3">
        <v>3351</v>
      </c>
      <c r="E39" s="3" t="s">
        <v>17</v>
      </c>
      <c r="F39" s="23">
        <v>32500000</v>
      </c>
      <c r="G39" s="23">
        <v>810000</v>
      </c>
      <c r="H39" s="23">
        <f t="shared" si="0"/>
        <v>40.123456790123456</v>
      </c>
      <c r="I39" s="3"/>
    </row>
    <row r="40" spans="2:9">
      <c r="B40" s="3">
        <f t="shared" si="1"/>
        <v>36</v>
      </c>
      <c r="C40" s="3">
        <v>444</v>
      </c>
      <c r="D40" s="3">
        <v>3361</v>
      </c>
      <c r="E40" s="3" t="s">
        <v>17</v>
      </c>
      <c r="F40" s="23">
        <v>71000000</v>
      </c>
      <c r="G40" s="23">
        <v>1700000</v>
      </c>
      <c r="H40" s="23">
        <f t="shared" si="0"/>
        <v>41.764705882352942</v>
      </c>
      <c r="I40" s="3"/>
    </row>
    <row r="41" spans="2:9">
      <c r="B41" s="3">
        <f t="shared" si="1"/>
        <v>37</v>
      </c>
      <c r="C41" s="3">
        <v>444</v>
      </c>
      <c r="D41" s="3">
        <v>3286</v>
      </c>
      <c r="E41" s="3" t="s">
        <v>17</v>
      </c>
      <c r="F41" s="23">
        <v>12000</v>
      </c>
      <c r="G41" s="23">
        <v>280</v>
      </c>
      <c r="H41" s="23">
        <f t="shared" si="0"/>
        <v>42.857142857142854</v>
      </c>
      <c r="I41" s="3"/>
    </row>
    <row r="42" spans="2:9">
      <c r="B42" s="3">
        <f t="shared" si="1"/>
        <v>38</v>
      </c>
      <c r="C42" s="3">
        <v>444</v>
      </c>
      <c r="D42" s="3">
        <v>3357</v>
      </c>
      <c r="E42" s="3" t="s">
        <v>17</v>
      </c>
      <c r="F42" s="23">
        <v>200000000</v>
      </c>
      <c r="G42" s="23">
        <v>4600000</v>
      </c>
      <c r="H42" s="23">
        <f t="shared" si="0"/>
        <v>43.478260869565219</v>
      </c>
      <c r="I42" s="3"/>
    </row>
    <row r="43" spans="2:9">
      <c r="B43" s="3">
        <f t="shared" si="1"/>
        <v>39</v>
      </c>
      <c r="C43" s="3">
        <v>444</v>
      </c>
      <c r="D43" s="3">
        <v>3341</v>
      </c>
      <c r="E43" s="3" t="s">
        <v>17</v>
      </c>
      <c r="F43" s="23">
        <v>66000000</v>
      </c>
      <c r="G43" s="23">
        <v>1500000</v>
      </c>
      <c r="H43" s="23">
        <f t="shared" si="0"/>
        <v>44</v>
      </c>
      <c r="I43" s="3"/>
    </row>
    <row r="44" spans="2:9">
      <c r="B44" s="3">
        <f t="shared" si="1"/>
        <v>40</v>
      </c>
      <c r="C44" s="3">
        <v>444</v>
      </c>
      <c r="D44" s="3">
        <v>3335</v>
      </c>
      <c r="E44" s="3" t="s">
        <v>17</v>
      </c>
      <c r="F44" s="23">
        <v>8400000</v>
      </c>
      <c r="G44" s="23">
        <v>190000</v>
      </c>
      <c r="H44" s="23">
        <f t="shared" si="0"/>
        <v>44.210526315789473</v>
      </c>
      <c r="I44" s="3"/>
    </row>
    <row r="45" spans="2:9">
      <c r="B45" s="3">
        <f t="shared" si="1"/>
        <v>41</v>
      </c>
      <c r="C45" s="3">
        <v>428</v>
      </c>
      <c r="D45" s="3">
        <v>2987</v>
      </c>
      <c r="E45" s="3" t="s">
        <v>17</v>
      </c>
      <c r="F45" s="23">
        <v>14300000</v>
      </c>
      <c r="G45" s="23">
        <v>312000</v>
      </c>
      <c r="H45" s="23">
        <f t="shared" si="0"/>
        <v>45.833333333333336</v>
      </c>
      <c r="I45" s="3"/>
    </row>
    <row r="46" spans="2:9">
      <c r="B46" s="3">
        <f t="shared" si="1"/>
        <v>42</v>
      </c>
      <c r="C46" s="3">
        <v>444</v>
      </c>
      <c r="D46" s="3">
        <v>3275</v>
      </c>
      <c r="E46" s="3" t="s">
        <v>17</v>
      </c>
      <c r="F46" s="23">
        <v>22000</v>
      </c>
      <c r="G46" s="23">
        <v>470</v>
      </c>
      <c r="H46" s="23">
        <f t="shared" si="0"/>
        <v>46.808510638297875</v>
      </c>
      <c r="I46" s="3"/>
    </row>
    <row r="47" spans="2:9">
      <c r="B47" s="3">
        <f t="shared" si="1"/>
        <v>43</v>
      </c>
      <c r="C47" s="3">
        <v>444</v>
      </c>
      <c r="D47" s="3">
        <v>3273</v>
      </c>
      <c r="E47" s="3" t="s">
        <v>17</v>
      </c>
      <c r="F47" s="23">
        <v>4000</v>
      </c>
      <c r="G47" s="23">
        <v>80</v>
      </c>
      <c r="H47" s="23">
        <f t="shared" si="0"/>
        <v>50</v>
      </c>
      <c r="I47" s="3"/>
    </row>
    <row r="48" spans="2:9">
      <c r="B48" s="3">
        <f t="shared" si="1"/>
        <v>44</v>
      </c>
      <c r="C48" s="3">
        <v>444</v>
      </c>
      <c r="D48" s="3">
        <v>3354</v>
      </c>
      <c r="E48" s="3" t="s">
        <v>17</v>
      </c>
      <c r="F48" s="23">
        <v>56000000</v>
      </c>
      <c r="G48" s="23">
        <v>1100000</v>
      </c>
      <c r="H48" s="23">
        <f t="shared" si="0"/>
        <v>50.909090909090907</v>
      </c>
      <c r="I48" s="3"/>
    </row>
    <row r="49" spans="2:9">
      <c r="B49" s="3">
        <f t="shared" si="1"/>
        <v>45</v>
      </c>
      <c r="C49" s="3">
        <v>467</v>
      </c>
      <c r="D49" s="3">
        <v>3844</v>
      </c>
      <c r="E49" s="3" t="s">
        <v>17</v>
      </c>
      <c r="F49" s="23">
        <v>163100</v>
      </c>
      <c r="G49" s="23">
        <v>3200</v>
      </c>
      <c r="H49" s="23">
        <f t="shared" si="0"/>
        <v>50.96875</v>
      </c>
      <c r="I49" s="3"/>
    </row>
    <row r="50" spans="2:9">
      <c r="B50" s="3">
        <f t="shared" si="1"/>
        <v>46</v>
      </c>
      <c r="C50" s="3">
        <v>461</v>
      </c>
      <c r="D50" s="3">
        <v>3790</v>
      </c>
      <c r="E50" s="3" t="s">
        <v>17</v>
      </c>
      <c r="F50" s="23">
        <v>1305</v>
      </c>
      <c r="G50" s="23">
        <v>25</v>
      </c>
      <c r="H50" s="23">
        <f t="shared" si="0"/>
        <v>52.2</v>
      </c>
      <c r="I50" s="3"/>
    </row>
    <row r="51" spans="2:9">
      <c r="B51" s="3">
        <f t="shared" si="1"/>
        <v>47</v>
      </c>
      <c r="C51" s="3">
        <v>459</v>
      </c>
      <c r="D51" s="3">
        <v>3780</v>
      </c>
      <c r="E51" s="3" t="s">
        <v>17</v>
      </c>
      <c r="F51" s="23">
        <v>37000</v>
      </c>
      <c r="G51" s="23">
        <v>700</v>
      </c>
      <c r="H51" s="23">
        <f t="shared" si="0"/>
        <v>52.857142857142854</v>
      </c>
      <c r="I51" s="3"/>
    </row>
    <row r="52" spans="2:9">
      <c r="B52" s="3">
        <f t="shared" si="1"/>
        <v>48</v>
      </c>
      <c r="C52" s="3">
        <v>444</v>
      </c>
      <c r="D52" s="3">
        <v>3358</v>
      </c>
      <c r="E52" s="3" t="s">
        <v>17</v>
      </c>
      <c r="F52" s="23">
        <v>13800</v>
      </c>
      <c r="G52" s="23">
        <v>254</v>
      </c>
      <c r="H52" s="23">
        <f t="shared" si="0"/>
        <v>54.330708661417326</v>
      </c>
      <c r="I52" s="3"/>
    </row>
    <row r="53" spans="2:9">
      <c r="B53" s="3">
        <f t="shared" si="1"/>
        <v>49</v>
      </c>
      <c r="C53" s="3">
        <v>444</v>
      </c>
      <c r="D53" s="3">
        <v>3251</v>
      </c>
      <c r="E53" s="3" t="s">
        <v>17</v>
      </c>
      <c r="F53" s="23">
        <v>2800</v>
      </c>
      <c r="G53" s="23">
        <v>51</v>
      </c>
      <c r="H53" s="23">
        <f t="shared" si="0"/>
        <v>54.901960784313722</v>
      </c>
      <c r="I53" s="3"/>
    </row>
    <row r="54" spans="2:9">
      <c r="B54" s="3">
        <f t="shared" si="1"/>
        <v>50</v>
      </c>
      <c r="C54" s="3">
        <v>444</v>
      </c>
      <c r="D54" s="3">
        <v>3283</v>
      </c>
      <c r="E54" s="3" t="s">
        <v>17</v>
      </c>
      <c r="F54" s="23">
        <v>768000</v>
      </c>
      <c r="G54" s="23">
        <v>13000</v>
      </c>
      <c r="H54" s="23">
        <f t="shared" si="0"/>
        <v>59.07692307692308</v>
      </c>
      <c r="I54" s="3"/>
    </row>
    <row r="55" spans="2:9">
      <c r="B55" s="3">
        <f t="shared" si="1"/>
        <v>51</v>
      </c>
      <c r="C55" s="3">
        <v>444</v>
      </c>
      <c r="D55" s="3">
        <v>3349</v>
      </c>
      <c r="E55" s="3" t="s">
        <v>17</v>
      </c>
      <c r="F55" s="23">
        <v>130000</v>
      </c>
      <c r="G55" s="23">
        <v>2200</v>
      </c>
      <c r="H55" s="23">
        <f t="shared" si="0"/>
        <v>59.090909090909093</v>
      </c>
      <c r="I55" s="3"/>
    </row>
    <row r="56" spans="2:9">
      <c r="B56" s="3">
        <f t="shared" si="1"/>
        <v>52</v>
      </c>
      <c r="C56" s="3">
        <v>444</v>
      </c>
      <c r="D56" s="3">
        <v>3318</v>
      </c>
      <c r="E56" s="3" t="s">
        <v>17</v>
      </c>
      <c r="F56" s="23">
        <v>4600</v>
      </c>
      <c r="G56" s="23">
        <v>77</v>
      </c>
      <c r="H56" s="23">
        <f t="shared" si="0"/>
        <v>59.740259740259738</v>
      </c>
      <c r="I56" s="3"/>
    </row>
    <row r="57" spans="2:9">
      <c r="B57" s="3">
        <f t="shared" si="1"/>
        <v>53</v>
      </c>
      <c r="C57" s="3">
        <v>419</v>
      </c>
      <c r="D57" s="3">
        <v>2935</v>
      </c>
      <c r="E57" s="3" t="s">
        <v>17</v>
      </c>
      <c r="F57" s="23">
        <v>2730</v>
      </c>
      <c r="G57" s="23">
        <v>45</v>
      </c>
      <c r="H57" s="23">
        <f t="shared" si="0"/>
        <v>60.666666666666664</v>
      </c>
      <c r="I57" s="3"/>
    </row>
    <row r="58" spans="2:9">
      <c r="B58" s="3">
        <f t="shared" si="1"/>
        <v>54</v>
      </c>
      <c r="C58" s="3">
        <v>430</v>
      </c>
      <c r="D58" s="3">
        <v>2999</v>
      </c>
      <c r="E58" s="3" t="s">
        <v>17</v>
      </c>
      <c r="F58" s="23">
        <v>174000</v>
      </c>
      <c r="G58" s="23">
        <v>2830</v>
      </c>
      <c r="H58" s="23">
        <f t="shared" si="0"/>
        <v>61.484098939929332</v>
      </c>
      <c r="I58" s="3"/>
    </row>
    <row r="59" spans="2:9">
      <c r="B59" s="3">
        <f t="shared" si="1"/>
        <v>55</v>
      </c>
      <c r="C59" s="3">
        <v>409</v>
      </c>
      <c r="D59" s="3">
        <v>2852</v>
      </c>
      <c r="E59" s="3" t="s">
        <v>17</v>
      </c>
      <c r="F59" s="23">
        <v>1000</v>
      </c>
      <c r="G59" s="23">
        <v>16</v>
      </c>
      <c r="H59" s="23">
        <f t="shared" si="0"/>
        <v>62.5</v>
      </c>
      <c r="I59" s="3"/>
    </row>
    <row r="60" spans="2:9">
      <c r="B60" s="3">
        <f t="shared" si="1"/>
        <v>56</v>
      </c>
      <c r="C60" s="3">
        <v>444</v>
      </c>
      <c r="D60" s="3">
        <v>3231</v>
      </c>
      <c r="E60" s="3" t="s">
        <v>17</v>
      </c>
      <c r="F60" s="23">
        <v>15000000</v>
      </c>
      <c r="G60" s="23">
        <v>240000</v>
      </c>
      <c r="H60" s="23">
        <f t="shared" si="0"/>
        <v>62.5</v>
      </c>
      <c r="I60" s="3"/>
    </row>
    <row r="61" spans="2:9">
      <c r="B61" s="3">
        <f t="shared" si="1"/>
        <v>57</v>
      </c>
      <c r="C61" s="3">
        <v>461</v>
      </c>
      <c r="D61" s="3">
        <v>3788</v>
      </c>
      <c r="E61" s="3" t="s">
        <v>17</v>
      </c>
      <c r="F61" s="23">
        <v>3640</v>
      </c>
      <c r="G61" s="23">
        <v>55</v>
      </c>
      <c r="H61" s="23">
        <f t="shared" si="0"/>
        <v>66.181818181818187</v>
      </c>
      <c r="I61" s="3"/>
    </row>
    <row r="62" spans="2:9">
      <c r="B62" s="3">
        <f t="shared" si="1"/>
        <v>58</v>
      </c>
      <c r="C62" s="3">
        <v>441</v>
      </c>
      <c r="D62" s="3">
        <v>3145</v>
      </c>
      <c r="E62" s="3" t="s">
        <v>17</v>
      </c>
      <c r="F62" s="23">
        <v>3700</v>
      </c>
      <c r="G62" s="23">
        <v>54</v>
      </c>
      <c r="H62" s="23">
        <f t="shared" si="0"/>
        <v>68.518518518518519</v>
      </c>
      <c r="I62" s="3"/>
    </row>
    <row r="63" spans="2:9">
      <c r="B63" s="3">
        <f t="shared" si="1"/>
        <v>59</v>
      </c>
      <c r="C63" s="3">
        <v>444</v>
      </c>
      <c r="D63" s="3">
        <v>3352</v>
      </c>
      <c r="E63" s="3" t="s">
        <v>17</v>
      </c>
      <c r="F63" s="23">
        <v>120000</v>
      </c>
      <c r="G63" s="23">
        <v>1700</v>
      </c>
      <c r="H63" s="23">
        <f t="shared" si="0"/>
        <v>70.588235294117652</v>
      </c>
      <c r="I63" s="3"/>
    </row>
    <row r="64" spans="2:9">
      <c r="B64" s="3">
        <f t="shared" si="1"/>
        <v>60</v>
      </c>
      <c r="C64" s="3">
        <v>431</v>
      </c>
      <c r="D64" s="3">
        <v>3003</v>
      </c>
      <c r="E64" s="3" t="s">
        <v>17</v>
      </c>
      <c r="F64" s="23">
        <v>3780</v>
      </c>
      <c r="G64" s="23">
        <v>52</v>
      </c>
      <c r="H64" s="23">
        <f t="shared" si="0"/>
        <v>72.692307692307693</v>
      </c>
      <c r="I64" s="3"/>
    </row>
    <row r="65" spans="2:9">
      <c r="B65" s="3">
        <f t="shared" si="1"/>
        <v>61</v>
      </c>
      <c r="C65" s="3">
        <v>444</v>
      </c>
      <c r="D65" s="3">
        <v>3266</v>
      </c>
      <c r="E65" s="3" t="s">
        <v>17</v>
      </c>
      <c r="F65" s="23">
        <v>1600</v>
      </c>
      <c r="G65" s="23">
        <v>22</v>
      </c>
      <c r="H65" s="23">
        <f t="shared" si="0"/>
        <v>72.727272727272734</v>
      </c>
      <c r="I65" s="3"/>
    </row>
    <row r="66" spans="2:9">
      <c r="B66" s="3">
        <f t="shared" si="1"/>
        <v>62</v>
      </c>
      <c r="C66" s="3">
        <v>444</v>
      </c>
      <c r="D66" s="3">
        <v>3226</v>
      </c>
      <c r="E66" s="3" t="s">
        <v>17</v>
      </c>
      <c r="F66" s="23">
        <v>383000000</v>
      </c>
      <c r="G66" s="23">
        <v>5200000</v>
      </c>
      <c r="H66" s="23">
        <f t="shared" si="0"/>
        <v>73.65384615384616</v>
      </c>
      <c r="I66" s="3"/>
    </row>
    <row r="67" spans="2:9">
      <c r="B67" s="3">
        <f t="shared" si="1"/>
        <v>63</v>
      </c>
      <c r="C67" s="3">
        <v>467</v>
      </c>
      <c r="D67" s="3">
        <v>3843</v>
      </c>
      <c r="E67" s="3" t="s">
        <v>17</v>
      </c>
      <c r="F67" s="23">
        <v>35400</v>
      </c>
      <c r="G67" s="23">
        <v>480</v>
      </c>
      <c r="H67" s="23">
        <f t="shared" si="0"/>
        <v>73.75</v>
      </c>
      <c r="I67" s="3"/>
    </row>
    <row r="68" spans="2:9">
      <c r="B68" s="3">
        <f t="shared" si="1"/>
        <v>64</v>
      </c>
      <c r="C68" s="3">
        <v>444</v>
      </c>
      <c r="D68" s="3">
        <v>3327</v>
      </c>
      <c r="E68" s="3" t="s">
        <v>17</v>
      </c>
      <c r="F68" s="23">
        <v>33200</v>
      </c>
      <c r="G68" s="23">
        <v>450</v>
      </c>
      <c r="H68" s="23">
        <f t="shared" si="0"/>
        <v>73.777777777777771</v>
      </c>
      <c r="I68" s="3"/>
    </row>
    <row r="69" spans="2:9">
      <c r="B69" s="3">
        <f t="shared" si="1"/>
        <v>65</v>
      </c>
      <c r="C69" s="3">
        <v>444</v>
      </c>
      <c r="D69" s="3">
        <v>3359</v>
      </c>
      <c r="E69" s="3" t="s">
        <v>17</v>
      </c>
      <c r="F69" s="23">
        <v>19000000</v>
      </c>
      <c r="G69" s="23">
        <v>250000</v>
      </c>
      <c r="H69" s="23">
        <f t="shared" ref="H69:H132" si="2">F69/G69</f>
        <v>76</v>
      </c>
      <c r="I69" s="3"/>
    </row>
    <row r="70" spans="2:9">
      <c r="B70" s="3">
        <f t="shared" ref="B70:B133" si="3">1+B69</f>
        <v>66</v>
      </c>
      <c r="C70" s="3">
        <v>444</v>
      </c>
      <c r="D70" s="3">
        <v>3316</v>
      </c>
      <c r="E70" s="3" t="s">
        <v>17</v>
      </c>
      <c r="F70" s="23">
        <v>4000</v>
      </c>
      <c r="G70" s="23">
        <v>52</v>
      </c>
      <c r="H70" s="23">
        <f t="shared" si="2"/>
        <v>76.92307692307692</v>
      </c>
      <c r="I70" s="3"/>
    </row>
    <row r="71" spans="2:9">
      <c r="B71" s="3">
        <f t="shared" si="3"/>
        <v>67</v>
      </c>
      <c r="C71" s="3">
        <v>444</v>
      </c>
      <c r="D71" s="3">
        <v>3234</v>
      </c>
      <c r="E71" s="3" t="s">
        <v>17</v>
      </c>
      <c r="F71" s="23">
        <v>290000000</v>
      </c>
      <c r="G71" s="23">
        <v>3700000</v>
      </c>
      <c r="H71" s="23">
        <f t="shared" si="2"/>
        <v>78.378378378378372</v>
      </c>
      <c r="I71" s="3"/>
    </row>
    <row r="72" spans="2:9">
      <c r="B72" s="3">
        <f t="shared" si="3"/>
        <v>68</v>
      </c>
      <c r="C72" s="3">
        <v>444</v>
      </c>
      <c r="D72" s="3">
        <v>3282</v>
      </c>
      <c r="E72" s="3" t="s">
        <v>17</v>
      </c>
      <c r="F72" s="23">
        <v>2000</v>
      </c>
      <c r="G72" s="23">
        <v>25</v>
      </c>
      <c r="H72" s="23">
        <f t="shared" si="2"/>
        <v>80</v>
      </c>
      <c r="I72" s="3"/>
    </row>
    <row r="73" spans="2:9">
      <c r="B73" s="3">
        <f t="shared" si="3"/>
        <v>69</v>
      </c>
      <c r="C73" s="3">
        <v>444</v>
      </c>
      <c r="D73" s="3">
        <v>3355</v>
      </c>
      <c r="E73" s="3" t="s">
        <v>17</v>
      </c>
      <c r="F73" s="23">
        <v>20000000</v>
      </c>
      <c r="G73" s="23">
        <v>250000</v>
      </c>
      <c r="H73" s="23">
        <f t="shared" si="2"/>
        <v>80</v>
      </c>
      <c r="I73" s="3"/>
    </row>
    <row r="74" spans="2:9">
      <c r="B74" s="3">
        <f t="shared" si="3"/>
        <v>70</v>
      </c>
      <c r="C74" s="3">
        <v>417</v>
      </c>
      <c r="D74" s="3">
        <v>2915</v>
      </c>
      <c r="E74" s="3" t="s">
        <v>17</v>
      </c>
      <c r="F74" s="23">
        <v>1650</v>
      </c>
      <c r="G74" s="23">
        <v>20.5</v>
      </c>
      <c r="H74" s="23">
        <f t="shared" si="2"/>
        <v>80.487804878048777</v>
      </c>
      <c r="I74" s="3"/>
    </row>
    <row r="75" spans="2:9">
      <c r="B75" s="3">
        <f t="shared" si="3"/>
        <v>71</v>
      </c>
      <c r="C75" s="3">
        <v>450</v>
      </c>
      <c r="D75" s="3">
        <v>3460</v>
      </c>
      <c r="E75" s="3" t="s">
        <v>17</v>
      </c>
      <c r="F75" s="23">
        <v>13000000</v>
      </c>
      <c r="G75" s="23">
        <v>160000</v>
      </c>
      <c r="H75" s="23">
        <f t="shared" si="2"/>
        <v>81.25</v>
      </c>
      <c r="I75" s="3"/>
    </row>
    <row r="76" spans="2:9">
      <c r="B76" s="3">
        <f t="shared" si="3"/>
        <v>72</v>
      </c>
      <c r="C76" s="3">
        <v>409</v>
      </c>
      <c r="D76" s="3">
        <v>2855</v>
      </c>
      <c r="E76" s="3" t="s">
        <v>17</v>
      </c>
      <c r="F76" s="23">
        <v>4000</v>
      </c>
      <c r="G76" s="23">
        <v>49</v>
      </c>
      <c r="H76" s="23">
        <f t="shared" si="2"/>
        <v>81.632653061224488</v>
      </c>
      <c r="I76" s="3"/>
    </row>
    <row r="77" spans="2:9">
      <c r="B77" s="3">
        <f t="shared" si="3"/>
        <v>73</v>
      </c>
      <c r="C77" s="3">
        <v>444</v>
      </c>
      <c r="D77" s="3">
        <v>3257</v>
      </c>
      <c r="E77" s="3" t="s">
        <v>17</v>
      </c>
      <c r="F77" s="23">
        <v>11800</v>
      </c>
      <c r="G77" s="23">
        <v>140</v>
      </c>
      <c r="H77" s="23">
        <f t="shared" si="2"/>
        <v>84.285714285714292</v>
      </c>
      <c r="I77" s="3"/>
    </row>
    <row r="78" spans="2:9">
      <c r="B78" s="3">
        <f t="shared" si="3"/>
        <v>74</v>
      </c>
      <c r="C78" s="3">
        <v>444</v>
      </c>
      <c r="D78" s="3">
        <v>3235</v>
      </c>
      <c r="E78" s="3" t="s">
        <v>17</v>
      </c>
      <c r="F78" s="23">
        <v>1540000</v>
      </c>
      <c r="G78" s="23">
        <v>18000</v>
      </c>
      <c r="H78" s="23">
        <f t="shared" si="2"/>
        <v>85.555555555555557</v>
      </c>
      <c r="I78" s="3"/>
    </row>
    <row r="79" spans="2:9">
      <c r="B79" s="3">
        <f t="shared" si="3"/>
        <v>75</v>
      </c>
      <c r="C79" s="3">
        <v>444</v>
      </c>
      <c r="D79" s="3">
        <v>3360</v>
      </c>
      <c r="E79" s="3" t="s">
        <v>17</v>
      </c>
      <c r="F79" s="23">
        <v>73000000</v>
      </c>
      <c r="G79" s="23">
        <v>840000</v>
      </c>
      <c r="H79" s="23">
        <f t="shared" si="2"/>
        <v>86.904761904761898</v>
      </c>
      <c r="I79" s="3"/>
    </row>
    <row r="80" spans="2:9">
      <c r="B80" s="3">
        <f t="shared" si="3"/>
        <v>76</v>
      </c>
      <c r="C80" s="3">
        <v>444</v>
      </c>
      <c r="D80" s="3">
        <v>3315</v>
      </c>
      <c r="E80" s="3" t="s">
        <v>17</v>
      </c>
      <c r="F80" s="23">
        <v>6000</v>
      </c>
      <c r="G80" s="23">
        <v>68</v>
      </c>
      <c r="H80" s="23">
        <f t="shared" si="2"/>
        <v>88.235294117647058</v>
      </c>
      <c r="I80" s="3"/>
    </row>
    <row r="81" spans="2:9">
      <c r="B81" s="3">
        <f t="shared" si="3"/>
        <v>77</v>
      </c>
      <c r="C81" s="3">
        <v>444</v>
      </c>
      <c r="D81" s="3">
        <v>3329</v>
      </c>
      <c r="E81" s="3" t="s">
        <v>17</v>
      </c>
      <c r="F81" s="23">
        <v>42000000</v>
      </c>
      <c r="G81" s="23">
        <v>470000</v>
      </c>
      <c r="H81" s="23">
        <f t="shared" si="2"/>
        <v>89.361702127659569</v>
      </c>
      <c r="I81" s="3"/>
    </row>
    <row r="82" spans="2:9">
      <c r="B82" s="3">
        <f t="shared" si="3"/>
        <v>78</v>
      </c>
      <c r="C82" s="3">
        <v>444</v>
      </c>
      <c r="D82" s="3">
        <v>3264</v>
      </c>
      <c r="E82" s="3" t="s">
        <v>17</v>
      </c>
      <c r="F82" s="23">
        <v>17000</v>
      </c>
      <c r="G82" s="23">
        <v>190</v>
      </c>
      <c r="H82" s="23">
        <f t="shared" si="2"/>
        <v>89.473684210526315</v>
      </c>
      <c r="I82" s="3"/>
    </row>
    <row r="83" spans="2:9" ht="16.5" thickBot="1">
      <c r="B83" s="19">
        <f t="shared" si="3"/>
        <v>79</v>
      </c>
      <c r="C83" s="19">
        <v>437</v>
      </c>
      <c r="D83" s="19">
        <v>3108</v>
      </c>
      <c r="E83" s="19" t="s">
        <v>18</v>
      </c>
      <c r="F83" s="20">
        <v>43000000</v>
      </c>
      <c r="G83" s="20">
        <v>480000</v>
      </c>
      <c r="H83" s="20">
        <f t="shared" si="2"/>
        <v>89.583333333333329</v>
      </c>
      <c r="I83" s="21">
        <f>B83</f>
        <v>79</v>
      </c>
    </row>
    <row r="84" spans="2:9">
      <c r="B84" s="3">
        <f t="shared" si="3"/>
        <v>80</v>
      </c>
      <c r="C84" s="3">
        <v>444</v>
      </c>
      <c r="D84" s="3">
        <v>3219</v>
      </c>
      <c r="E84" s="3" t="s">
        <v>17</v>
      </c>
      <c r="F84" s="23">
        <v>8000000</v>
      </c>
      <c r="G84" s="23">
        <v>87000</v>
      </c>
      <c r="H84" s="23">
        <f t="shared" si="2"/>
        <v>91.954022988505741</v>
      </c>
      <c r="I84" s="3"/>
    </row>
    <row r="85" spans="2:9">
      <c r="B85" s="3">
        <f t="shared" si="3"/>
        <v>81</v>
      </c>
      <c r="C85" s="3">
        <v>459</v>
      </c>
      <c r="D85" s="3">
        <v>3778</v>
      </c>
      <c r="E85" s="3" t="s">
        <v>17</v>
      </c>
      <c r="F85" s="23">
        <v>7830000</v>
      </c>
      <c r="G85" s="23">
        <v>85000</v>
      </c>
      <c r="H85" s="23">
        <f t="shared" si="2"/>
        <v>92.117647058823536</v>
      </c>
      <c r="I85" s="3"/>
    </row>
    <row r="86" spans="2:9">
      <c r="B86" s="3">
        <f t="shared" si="3"/>
        <v>82</v>
      </c>
      <c r="C86" s="3">
        <v>444</v>
      </c>
      <c r="D86" s="3">
        <v>3229</v>
      </c>
      <c r="E86" s="3" t="s">
        <v>17</v>
      </c>
      <c r="F86" s="23">
        <v>130000000</v>
      </c>
      <c r="G86" s="23">
        <v>1300000</v>
      </c>
      <c r="H86" s="23">
        <f t="shared" si="2"/>
        <v>100</v>
      </c>
      <c r="I86" s="3"/>
    </row>
    <row r="87" spans="2:9">
      <c r="B87" s="3">
        <f t="shared" si="3"/>
        <v>83</v>
      </c>
      <c r="C87" s="3">
        <v>444</v>
      </c>
      <c r="D87" s="3">
        <v>3280</v>
      </c>
      <c r="E87" s="3" t="s">
        <v>17</v>
      </c>
      <c r="F87" s="23">
        <v>2000</v>
      </c>
      <c r="G87" s="23">
        <v>20</v>
      </c>
      <c r="H87" s="23">
        <f t="shared" si="2"/>
        <v>100</v>
      </c>
      <c r="I87" s="3"/>
    </row>
    <row r="88" spans="2:9">
      <c r="B88" s="3">
        <f t="shared" si="3"/>
        <v>84</v>
      </c>
      <c r="C88" s="3">
        <v>444</v>
      </c>
      <c r="D88" s="3">
        <v>3344</v>
      </c>
      <c r="E88" s="3" t="s">
        <v>17</v>
      </c>
      <c r="F88" s="23">
        <v>11000000</v>
      </c>
      <c r="G88" s="23">
        <v>110000</v>
      </c>
      <c r="H88" s="23">
        <f t="shared" si="2"/>
        <v>100</v>
      </c>
      <c r="I88" s="3"/>
    </row>
    <row r="89" spans="2:9">
      <c r="B89" s="3">
        <f t="shared" si="3"/>
        <v>85</v>
      </c>
      <c r="C89" s="3">
        <v>450</v>
      </c>
      <c r="D89" s="3">
        <v>3465</v>
      </c>
      <c r="E89" s="3" t="s">
        <v>17</v>
      </c>
      <c r="F89" s="23">
        <v>3400</v>
      </c>
      <c r="G89" s="23">
        <v>34</v>
      </c>
      <c r="H89" s="23">
        <f t="shared" si="2"/>
        <v>100</v>
      </c>
      <c r="I89" s="3"/>
    </row>
    <row r="90" spans="2:9">
      <c r="B90" s="3">
        <f t="shared" si="3"/>
        <v>86</v>
      </c>
      <c r="C90" s="3">
        <v>444</v>
      </c>
      <c r="D90" s="3">
        <v>3238</v>
      </c>
      <c r="E90" s="3" t="s">
        <v>17</v>
      </c>
      <c r="F90" s="23">
        <v>77500000</v>
      </c>
      <c r="G90" s="23">
        <v>770000</v>
      </c>
      <c r="H90" s="23">
        <f t="shared" si="2"/>
        <v>100.64935064935065</v>
      </c>
      <c r="I90" s="3"/>
    </row>
    <row r="91" spans="2:9">
      <c r="B91" s="3">
        <f t="shared" si="3"/>
        <v>87</v>
      </c>
      <c r="C91" s="3">
        <v>412</v>
      </c>
      <c r="D91" s="3">
        <v>2885</v>
      </c>
      <c r="E91" s="3" t="s">
        <v>17</v>
      </c>
      <c r="F91" s="23">
        <v>3780</v>
      </c>
      <c r="G91" s="23">
        <v>37</v>
      </c>
      <c r="H91" s="23">
        <f t="shared" si="2"/>
        <v>102.16216216216216</v>
      </c>
      <c r="I91" s="3"/>
    </row>
    <row r="92" spans="2:9">
      <c r="B92" s="3">
        <f t="shared" si="3"/>
        <v>88</v>
      </c>
      <c r="C92" s="3">
        <v>423</v>
      </c>
      <c r="D92" s="3">
        <v>2963</v>
      </c>
      <c r="E92" s="3" t="s">
        <v>17</v>
      </c>
      <c r="F92" s="23">
        <v>3990</v>
      </c>
      <c r="G92" s="23">
        <v>39</v>
      </c>
      <c r="H92" s="23">
        <f t="shared" si="2"/>
        <v>102.30769230769231</v>
      </c>
      <c r="I92" s="3"/>
    </row>
    <row r="93" spans="2:9">
      <c r="B93" s="3">
        <f t="shared" si="3"/>
        <v>89</v>
      </c>
      <c r="C93" s="3">
        <v>444</v>
      </c>
      <c r="D93" s="3">
        <v>3236</v>
      </c>
      <c r="E93" s="3" t="s">
        <v>17</v>
      </c>
      <c r="F93" s="23">
        <v>63100000</v>
      </c>
      <c r="G93" s="23">
        <v>610000</v>
      </c>
      <c r="H93" s="23">
        <f t="shared" si="2"/>
        <v>103.44262295081967</v>
      </c>
      <c r="I93" s="3"/>
    </row>
    <row r="94" spans="2:9">
      <c r="B94" s="3">
        <f t="shared" si="3"/>
        <v>90</v>
      </c>
      <c r="C94" s="3">
        <v>444</v>
      </c>
      <c r="D94" s="3">
        <v>3346</v>
      </c>
      <c r="E94" s="3" t="s">
        <v>17</v>
      </c>
      <c r="F94" s="23">
        <v>46000</v>
      </c>
      <c r="G94" s="23">
        <v>430</v>
      </c>
      <c r="H94" s="23">
        <f t="shared" si="2"/>
        <v>106.97674418604652</v>
      </c>
      <c r="I94" s="3"/>
    </row>
    <row r="95" spans="2:9">
      <c r="B95" s="3">
        <f t="shared" si="3"/>
        <v>91</v>
      </c>
      <c r="C95" s="3">
        <v>441</v>
      </c>
      <c r="D95" s="3">
        <v>3143</v>
      </c>
      <c r="E95" s="3" t="s">
        <v>17</v>
      </c>
      <c r="F95" s="23">
        <v>15000</v>
      </c>
      <c r="G95" s="23">
        <v>140</v>
      </c>
      <c r="H95" s="23">
        <f t="shared" si="2"/>
        <v>107.14285714285714</v>
      </c>
      <c r="I95" s="3"/>
    </row>
    <row r="96" spans="2:9">
      <c r="B96" s="3">
        <f t="shared" si="3"/>
        <v>92</v>
      </c>
      <c r="C96" s="3">
        <v>423</v>
      </c>
      <c r="D96" s="3">
        <v>2959</v>
      </c>
      <c r="E96" s="3" t="s">
        <v>17</v>
      </c>
      <c r="F96" s="23">
        <v>2690</v>
      </c>
      <c r="G96" s="23">
        <v>25</v>
      </c>
      <c r="H96" s="23">
        <f t="shared" si="2"/>
        <v>107.6</v>
      </c>
      <c r="I96" s="3"/>
    </row>
    <row r="97" spans="2:9">
      <c r="B97" s="3">
        <f t="shared" si="3"/>
        <v>93</v>
      </c>
      <c r="C97" s="3">
        <v>461</v>
      </c>
      <c r="D97" s="3">
        <v>3787</v>
      </c>
      <c r="E97" s="3" t="s">
        <v>17</v>
      </c>
      <c r="F97" s="23">
        <v>1508</v>
      </c>
      <c r="G97" s="23">
        <v>14</v>
      </c>
      <c r="H97" s="23">
        <f t="shared" si="2"/>
        <v>107.71428571428571</v>
      </c>
      <c r="I97" s="3"/>
    </row>
    <row r="98" spans="2:9">
      <c r="B98" s="3">
        <f t="shared" si="3"/>
        <v>94</v>
      </c>
      <c r="C98" s="3">
        <v>440</v>
      </c>
      <c r="D98" s="3">
        <v>3131</v>
      </c>
      <c r="E98" s="3" t="s">
        <v>17</v>
      </c>
      <c r="F98" s="23">
        <v>1800000</v>
      </c>
      <c r="G98" s="23">
        <v>16700</v>
      </c>
      <c r="H98" s="23">
        <f t="shared" si="2"/>
        <v>107.78443113772455</v>
      </c>
      <c r="I98" s="3"/>
    </row>
    <row r="99" spans="2:9">
      <c r="B99" s="3">
        <f t="shared" si="3"/>
        <v>95</v>
      </c>
      <c r="C99" s="3">
        <v>444</v>
      </c>
      <c r="D99" s="3">
        <v>3220</v>
      </c>
      <c r="E99" s="3" t="s">
        <v>17</v>
      </c>
      <c r="F99" s="23">
        <v>30300000</v>
      </c>
      <c r="G99" s="23">
        <v>280000</v>
      </c>
      <c r="H99" s="23">
        <f t="shared" si="2"/>
        <v>108.21428571428571</v>
      </c>
      <c r="I99" s="3"/>
    </row>
    <row r="100" spans="2:9">
      <c r="B100" s="3">
        <f t="shared" si="3"/>
        <v>96</v>
      </c>
      <c r="C100" s="3">
        <v>444</v>
      </c>
      <c r="D100" s="3">
        <v>3228</v>
      </c>
      <c r="E100" s="3" t="s">
        <v>17</v>
      </c>
      <c r="F100" s="23">
        <v>130000000</v>
      </c>
      <c r="G100" s="23">
        <v>1200000</v>
      </c>
      <c r="H100" s="23">
        <f t="shared" si="2"/>
        <v>108.33333333333333</v>
      </c>
      <c r="I100" s="3"/>
    </row>
    <row r="101" spans="2:9">
      <c r="B101" s="3">
        <f t="shared" si="3"/>
        <v>97</v>
      </c>
      <c r="C101" s="3">
        <v>450</v>
      </c>
      <c r="D101" s="3">
        <v>3497</v>
      </c>
      <c r="E101" s="3" t="s">
        <v>17</v>
      </c>
      <c r="F101" s="23">
        <v>1100</v>
      </c>
      <c r="G101" s="23">
        <v>10</v>
      </c>
      <c r="H101" s="23">
        <f t="shared" si="2"/>
        <v>110</v>
      </c>
      <c r="I101" s="3"/>
    </row>
    <row r="102" spans="2:9">
      <c r="B102" s="3">
        <f t="shared" si="3"/>
        <v>98</v>
      </c>
      <c r="C102" s="3">
        <v>444</v>
      </c>
      <c r="D102" s="3">
        <v>3221</v>
      </c>
      <c r="E102" s="3" t="s">
        <v>17</v>
      </c>
      <c r="F102" s="23">
        <v>105000000</v>
      </c>
      <c r="G102" s="23">
        <v>950000</v>
      </c>
      <c r="H102" s="23">
        <f t="shared" si="2"/>
        <v>110.52631578947368</v>
      </c>
      <c r="I102" s="3"/>
    </row>
    <row r="103" spans="2:9">
      <c r="B103" s="3">
        <f t="shared" si="3"/>
        <v>99</v>
      </c>
      <c r="C103" s="3">
        <v>423</v>
      </c>
      <c r="D103" s="3">
        <v>2960</v>
      </c>
      <c r="E103" s="3" t="s">
        <v>17</v>
      </c>
      <c r="F103" s="23">
        <v>3950</v>
      </c>
      <c r="G103" s="23">
        <v>35.700000000000003</v>
      </c>
      <c r="H103" s="23">
        <f t="shared" si="2"/>
        <v>110.64425770308122</v>
      </c>
      <c r="I103" s="3"/>
    </row>
    <row r="104" spans="2:9">
      <c r="B104" s="3">
        <f t="shared" si="3"/>
        <v>100</v>
      </c>
      <c r="C104" s="3">
        <v>444</v>
      </c>
      <c r="D104" s="3">
        <v>3353</v>
      </c>
      <c r="E104" s="3" t="s">
        <v>17</v>
      </c>
      <c r="F104" s="23">
        <v>62000000</v>
      </c>
      <c r="G104" s="23">
        <v>560000</v>
      </c>
      <c r="H104" s="23">
        <f t="shared" si="2"/>
        <v>110.71428571428571</v>
      </c>
      <c r="I104" s="3"/>
    </row>
    <row r="105" spans="2:9">
      <c r="B105" s="3">
        <f t="shared" si="3"/>
        <v>101</v>
      </c>
      <c r="C105" s="3">
        <v>444</v>
      </c>
      <c r="D105" s="3">
        <v>3350</v>
      </c>
      <c r="E105" s="3" t="s">
        <v>17</v>
      </c>
      <c r="F105" s="23">
        <v>110000000</v>
      </c>
      <c r="G105" s="23">
        <v>990000</v>
      </c>
      <c r="H105" s="23">
        <f t="shared" si="2"/>
        <v>111.11111111111111</v>
      </c>
      <c r="I105" s="3"/>
    </row>
    <row r="106" spans="2:9">
      <c r="B106" s="3">
        <f t="shared" si="3"/>
        <v>102</v>
      </c>
      <c r="C106" s="3">
        <v>423</v>
      </c>
      <c r="D106" s="3">
        <v>2962</v>
      </c>
      <c r="E106" s="3" t="s">
        <v>17</v>
      </c>
      <c r="F106" s="23">
        <v>2910</v>
      </c>
      <c r="G106" s="23">
        <v>26</v>
      </c>
      <c r="H106" s="23">
        <f t="shared" si="2"/>
        <v>111.92307692307692</v>
      </c>
      <c r="I106" s="3"/>
    </row>
    <row r="107" spans="2:9">
      <c r="B107" s="3">
        <f t="shared" si="3"/>
        <v>103</v>
      </c>
      <c r="C107" s="3">
        <v>440</v>
      </c>
      <c r="D107" s="3">
        <v>3130</v>
      </c>
      <c r="E107" s="3" t="s">
        <v>17</v>
      </c>
      <c r="F107" s="23">
        <v>258000</v>
      </c>
      <c r="G107" s="23">
        <v>2300</v>
      </c>
      <c r="H107" s="23">
        <f t="shared" si="2"/>
        <v>112.17391304347827</v>
      </c>
      <c r="I107" s="3"/>
    </row>
    <row r="108" spans="2:9">
      <c r="B108" s="3">
        <f t="shared" si="3"/>
        <v>104</v>
      </c>
      <c r="C108" s="3">
        <v>444</v>
      </c>
      <c r="D108" s="3">
        <v>3293</v>
      </c>
      <c r="E108" s="3" t="s">
        <v>17</v>
      </c>
      <c r="F108" s="23">
        <v>26000000</v>
      </c>
      <c r="G108" s="23">
        <v>230000</v>
      </c>
      <c r="H108" s="23">
        <f t="shared" si="2"/>
        <v>113.04347826086956</v>
      </c>
      <c r="I108" s="3"/>
    </row>
    <row r="109" spans="2:9">
      <c r="B109" s="3">
        <f t="shared" si="3"/>
        <v>105</v>
      </c>
      <c r="C109" s="3">
        <v>444</v>
      </c>
      <c r="D109" s="3">
        <v>3241</v>
      </c>
      <c r="E109" s="3" t="s">
        <v>17</v>
      </c>
      <c r="F109" s="23">
        <v>162000000</v>
      </c>
      <c r="G109" s="23">
        <v>1400000</v>
      </c>
      <c r="H109" s="23">
        <f t="shared" si="2"/>
        <v>115.71428571428571</v>
      </c>
      <c r="I109" s="3"/>
    </row>
    <row r="110" spans="2:9">
      <c r="B110" s="3">
        <f t="shared" si="3"/>
        <v>106</v>
      </c>
      <c r="C110" s="3">
        <v>444</v>
      </c>
      <c r="D110" s="3">
        <v>3237</v>
      </c>
      <c r="E110" s="3" t="s">
        <v>17</v>
      </c>
      <c r="F110" s="23">
        <v>62700000</v>
      </c>
      <c r="G110" s="23">
        <v>540000</v>
      </c>
      <c r="H110" s="23">
        <f t="shared" si="2"/>
        <v>116.11111111111111</v>
      </c>
      <c r="I110" s="3"/>
    </row>
    <row r="111" spans="2:9">
      <c r="B111" s="3">
        <f t="shared" si="3"/>
        <v>107</v>
      </c>
      <c r="C111" s="3">
        <v>444</v>
      </c>
      <c r="D111" s="3">
        <v>3288</v>
      </c>
      <c r="E111" s="3" t="s">
        <v>17</v>
      </c>
      <c r="F111" s="23">
        <v>5850000</v>
      </c>
      <c r="G111" s="23">
        <v>50000</v>
      </c>
      <c r="H111" s="23">
        <f t="shared" si="2"/>
        <v>117</v>
      </c>
      <c r="I111" s="3"/>
    </row>
    <row r="112" spans="2:9">
      <c r="B112" s="3">
        <f t="shared" si="3"/>
        <v>108</v>
      </c>
      <c r="C112" s="3">
        <v>449</v>
      </c>
      <c r="D112" s="3">
        <v>3438</v>
      </c>
      <c r="E112" s="3" t="s">
        <v>17</v>
      </c>
      <c r="F112" s="23">
        <v>82000000</v>
      </c>
      <c r="G112" s="23">
        <v>700000</v>
      </c>
      <c r="H112" s="23">
        <f t="shared" si="2"/>
        <v>117.14285714285714</v>
      </c>
      <c r="I112" s="3"/>
    </row>
    <row r="113" spans="2:9">
      <c r="B113" s="3">
        <f t="shared" si="3"/>
        <v>109</v>
      </c>
      <c r="C113" s="3">
        <v>444</v>
      </c>
      <c r="D113" s="3">
        <v>3249</v>
      </c>
      <c r="E113" s="3" t="s">
        <v>17</v>
      </c>
      <c r="F113" s="23">
        <v>49000</v>
      </c>
      <c r="G113" s="23">
        <v>410</v>
      </c>
      <c r="H113" s="23">
        <f t="shared" si="2"/>
        <v>119.51219512195122</v>
      </c>
      <c r="I113" s="3"/>
    </row>
    <row r="114" spans="2:9">
      <c r="B114" s="3">
        <f t="shared" si="3"/>
        <v>110</v>
      </c>
      <c r="C114" s="3">
        <v>444</v>
      </c>
      <c r="D114" s="3">
        <v>3325</v>
      </c>
      <c r="E114" s="3" t="s">
        <v>17</v>
      </c>
      <c r="F114" s="23">
        <v>28800000</v>
      </c>
      <c r="G114" s="23">
        <v>240000</v>
      </c>
      <c r="H114" s="23">
        <f t="shared" si="2"/>
        <v>120</v>
      </c>
      <c r="I114" s="3"/>
    </row>
    <row r="115" spans="2:9">
      <c r="B115" s="3">
        <f t="shared" si="3"/>
        <v>111</v>
      </c>
      <c r="C115" s="3">
        <v>449</v>
      </c>
      <c r="D115" s="3">
        <v>3437</v>
      </c>
      <c r="E115" s="3" t="s">
        <v>17</v>
      </c>
      <c r="F115" s="23">
        <v>78000000</v>
      </c>
      <c r="G115" s="23">
        <v>650000</v>
      </c>
      <c r="H115" s="23">
        <f t="shared" si="2"/>
        <v>120</v>
      </c>
      <c r="I115" s="3"/>
    </row>
    <row r="116" spans="2:9">
      <c r="B116" s="3">
        <f t="shared" si="3"/>
        <v>112</v>
      </c>
      <c r="C116" s="3">
        <v>449</v>
      </c>
      <c r="D116" s="3">
        <v>3436</v>
      </c>
      <c r="E116" s="3" t="s">
        <v>17</v>
      </c>
      <c r="F116" s="23">
        <v>940000</v>
      </c>
      <c r="G116" s="23">
        <v>7800</v>
      </c>
      <c r="H116" s="23">
        <f t="shared" si="2"/>
        <v>120.51282051282051</v>
      </c>
      <c r="I116" s="3"/>
    </row>
    <row r="117" spans="2:9">
      <c r="B117" s="3">
        <f t="shared" si="3"/>
        <v>113</v>
      </c>
      <c r="C117" s="3">
        <v>444</v>
      </c>
      <c r="D117" s="3">
        <v>3303</v>
      </c>
      <c r="E117" s="3" t="s">
        <v>17</v>
      </c>
      <c r="F117" s="23">
        <v>17000000</v>
      </c>
      <c r="G117" s="23">
        <v>140000</v>
      </c>
      <c r="H117" s="23">
        <f t="shared" si="2"/>
        <v>121.42857142857143</v>
      </c>
      <c r="I117" s="3"/>
    </row>
    <row r="118" spans="2:9">
      <c r="B118" s="3">
        <f t="shared" si="3"/>
        <v>114</v>
      </c>
      <c r="C118" s="3">
        <v>444</v>
      </c>
      <c r="D118" s="3">
        <v>3242</v>
      </c>
      <c r="E118" s="3" t="s">
        <v>17</v>
      </c>
      <c r="F118" s="23">
        <v>40200000</v>
      </c>
      <c r="G118" s="23">
        <v>330000</v>
      </c>
      <c r="H118" s="23">
        <f t="shared" si="2"/>
        <v>121.81818181818181</v>
      </c>
      <c r="I118" s="3"/>
    </row>
    <row r="119" spans="2:9">
      <c r="B119" s="3">
        <f t="shared" si="3"/>
        <v>115</v>
      </c>
      <c r="C119" s="3">
        <v>444</v>
      </c>
      <c r="D119" s="3">
        <v>3230</v>
      </c>
      <c r="E119" s="3" t="s">
        <v>17</v>
      </c>
      <c r="F119" s="23">
        <v>110000000</v>
      </c>
      <c r="G119" s="23">
        <v>900000</v>
      </c>
      <c r="H119" s="23">
        <f t="shared" si="2"/>
        <v>122.22222222222223</v>
      </c>
      <c r="I119" s="3"/>
    </row>
    <row r="120" spans="2:9">
      <c r="B120" s="3">
        <f t="shared" si="3"/>
        <v>116</v>
      </c>
      <c r="C120" s="3">
        <v>444</v>
      </c>
      <c r="D120" s="3">
        <v>3252</v>
      </c>
      <c r="E120" s="3" t="s">
        <v>17</v>
      </c>
      <c r="F120" s="23">
        <v>70000</v>
      </c>
      <c r="G120" s="23">
        <v>570</v>
      </c>
      <c r="H120" s="23">
        <f t="shared" si="2"/>
        <v>122.80701754385964</v>
      </c>
      <c r="I120" s="3"/>
    </row>
    <row r="121" spans="2:9">
      <c r="B121" s="3">
        <f t="shared" si="3"/>
        <v>117</v>
      </c>
      <c r="C121" s="3">
        <v>428</v>
      </c>
      <c r="D121" s="3">
        <v>2989</v>
      </c>
      <c r="E121" s="3" t="s">
        <v>17</v>
      </c>
      <c r="F121" s="23">
        <v>9800</v>
      </c>
      <c r="G121" s="23">
        <v>79</v>
      </c>
      <c r="H121" s="23">
        <f t="shared" si="2"/>
        <v>124.0506329113924</v>
      </c>
      <c r="I121" s="3"/>
    </row>
    <row r="122" spans="2:9">
      <c r="B122" s="3">
        <f t="shared" si="3"/>
        <v>118</v>
      </c>
      <c r="C122" s="3">
        <v>440</v>
      </c>
      <c r="D122" s="3">
        <v>3132</v>
      </c>
      <c r="E122" s="3" t="s">
        <v>17</v>
      </c>
      <c r="F122" s="23">
        <v>18100000</v>
      </c>
      <c r="G122" s="23">
        <v>145000</v>
      </c>
      <c r="H122" s="23">
        <f t="shared" si="2"/>
        <v>124.82758620689656</v>
      </c>
      <c r="I122" s="3"/>
    </row>
    <row r="123" spans="2:9">
      <c r="B123" s="3">
        <f t="shared" si="3"/>
        <v>119</v>
      </c>
      <c r="C123" s="3">
        <v>444</v>
      </c>
      <c r="D123" s="3">
        <v>3298</v>
      </c>
      <c r="E123" s="3" t="s">
        <v>17</v>
      </c>
      <c r="F123" s="23">
        <v>33000000</v>
      </c>
      <c r="G123" s="23">
        <v>260000</v>
      </c>
      <c r="H123" s="23">
        <f t="shared" si="2"/>
        <v>126.92307692307692</v>
      </c>
      <c r="I123" s="3"/>
    </row>
    <row r="124" spans="2:9">
      <c r="B124" s="3">
        <f t="shared" si="3"/>
        <v>120</v>
      </c>
      <c r="C124" s="3">
        <v>444</v>
      </c>
      <c r="D124" s="3">
        <v>3225</v>
      </c>
      <c r="E124" s="3" t="s">
        <v>17</v>
      </c>
      <c r="F124" s="23">
        <v>245000000</v>
      </c>
      <c r="G124" s="23">
        <v>1900000</v>
      </c>
      <c r="H124" s="23">
        <f t="shared" si="2"/>
        <v>128.94736842105263</v>
      </c>
      <c r="I124" s="3"/>
    </row>
    <row r="125" spans="2:9">
      <c r="B125" s="3">
        <f t="shared" si="3"/>
        <v>121</v>
      </c>
      <c r="C125" s="3">
        <v>449</v>
      </c>
      <c r="D125" s="3">
        <v>3439</v>
      </c>
      <c r="E125" s="3" t="s">
        <v>17</v>
      </c>
      <c r="F125" s="23">
        <v>74000000</v>
      </c>
      <c r="G125" s="23">
        <v>570000</v>
      </c>
      <c r="H125" s="23">
        <f t="shared" si="2"/>
        <v>129.82456140350877</v>
      </c>
      <c r="I125" s="3"/>
    </row>
    <row r="126" spans="2:9">
      <c r="B126" s="3">
        <f t="shared" si="3"/>
        <v>122</v>
      </c>
      <c r="C126" s="3">
        <v>429</v>
      </c>
      <c r="D126" s="3">
        <v>2996</v>
      </c>
      <c r="E126" s="3" t="s">
        <v>17</v>
      </c>
      <c r="F126" s="23">
        <v>1630</v>
      </c>
      <c r="G126" s="23">
        <v>12</v>
      </c>
      <c r="H126" s="23">
        <f t="shared" si="2"/>
        <v>135.83333333333334</v>
      </c>
      <c r="I126" s="3"/>
    </row>
    <row r="127" spans="2:9">
      <c r="B127" s="3">
        <f t="shared" si="3"/>
        <v>123</v>
      </c>
      <c r="C127" s="3">
        <v>444</v>
      </c>
      <c r="D127" s="3">
        <v>3267</v>
      </c>
      <c r="E127" s="3" t="s">
        <v>17</v>
      </c>
      <c r="F127" s="23">
        <v>12000</v>
      </c>
      <c r="G127" s="23">
        <v>87</v>
      </c>
      <c r="H127" s="23">
        <f t="shared" si="2"/>
        <v>137.93103448275863</v>
      </c>
      <c r="I127" s="3"/>
    </row>
    <row r="128" spans="2:9">
      <c r="B128" s="3">
        <f t="shared" si="3"/>
        <v>124</v>
      </c>
      <c r="C128" s="3">
        <v>444</v>
      </c>
      <c r="D128" s="3">
        <v>3272</v>
      </c>
      <c r="E128" s="3" t="s">
        <v>17</v>
      </c>
      <c r="F128" s="23">
        <v>4000</v>
      </c>
      <c r="G128" s="23">
        <v>29</v>
      </c>
      <c r="H128" s="23">
        <f t="shared" si="2"/>
        <v>137.93103448275863</v>
      </c>
      <c r="I128" s="3"/>
    </row>
    <row r="129" spans="2:9">
      <c r="B129" s="3">
        <f t="shared" si="3"/>
        <v>125</v>
      </c>
      <c r="C129" s="3">
        <v>450</v>
      </c>
      <c r="D129" s="3">
        <v>3472</v>
      </c>
      <c r="E129" s="3" t="s">
        <v>17</v>
      </c>
      <c r="F129" s="23">
        <v>1000</v>
      </c>
      <c r="G129" s="24">
        <v>7.2</v>
      </c>
      <c r="H129" s="23">
        <f t="shared" si="2"/>
        <v>138.88888888888889</v>
      </c>
      <c r="I129" s="3"/>
    </row>
    <row r="130" spans="2:9">
      <c r="B130" s="3">
        <f t="shared" si="3"/>
        <v>126</v>
      </c>
      <c r="C130" s="3">
        <v>402</v>
      </c>
      <c r="D130" s="3">
        <v>2582</v>
      </c>
      <c r="E130" s="3" t="s">
        <v>17</v>
      </c>
      <c r="F130" s="23">
        <v>28000000</v>
      </c>
      <c r="G130" s="23">
        <v>200000</v>
      </c>
      <c r="H130" s="23">
        <f t="shared" si="2"/>
        <v>140</v>
      </c>
      <c r="I130" s="3"/>
    </row>
    <row r="131" spans="2:9">
      <c r="B131" s="3">
        <f t="shared" si="3"/>
        <v>127</v>
      </c>
      <c r="C131" s="3">
        <v>446</v>
      </c>
      <c r="D131" s="3">
        <v>3402</v>
      </c>
      <c r="E131" s="3" t="s">
        <v>17</v>
      </c>
      <c r="F131" s="23">
        <v>39000</v>
      </c>
      <c r="G131" s="23">
        <v>270</v>
      </c>
      <c r="H131" s="23">
        <f t="shared" si="2"/>
        <v>144.44444444444446</v>
      </c>
      <c r="I131" s="3"/>
    </row>
    <row r="132" spans="2:9">
      <c r="B132" s="3">
        <f t="shared" si="3"/>
        <v>128</v>
      </c>
      <c r="C132" s="3">
        <v>427</v>
      </c>
      <c r="D132" s="3">
        <v>2983</v>
      </c>
      <c r="E132" s="3" t="s">
        <v>17</v>
      </c>
      <c r="F132" s="23">
        <v>21700</v>
      </c>
      <c r="G132" s="23">
        <v>150</v>
      </c>
      <c r="H132" s="23">
        <f t="shared" si="2"/>
        <v>144.66666666666666</v>
      </c>
      <c r="I132" s="3"/>
    </row>
    <row r="133" spans="2:9">
      <c r="B133" s="3">
        <f t="shared" si="3"/>
        <v>129</v>
      </c>
      <c r="C133" s="3">
        <v>444</v>
      </c>
      <c r="D133" s="3">
        <v>3287</v>
      </c>
      <c r="E133" s="3" t="s">
        <v>17</v>
      </c>
      <c r="F133" s="23">
        <v>7800</v>
      </c>
      <c r="G133" s="23">
        <v>53</v>
      </c>
      <c r="H133" s="23">
        <f t="shared" ref="H133:H196" si="4">F133/G133</f>
        <v>147.16981132075472</v>
      </c>
      <c r="I133" s="3"/>
    </row>
    <row r="134" spans="2:9">
      <c r="B134" s="3">
        <f t="shared" ref="B134:B197" si="5">1+B133</f>
        <v>130</v>
      </c>
      <c r="C134" s="3">
        <v>437</v>
      </c>
      <c r="D134" s="3">
        <v>3106</v>
      </c>
      <c r="E134" s="3" t="s">
        <v>18</v>
      </c>
      <c r="F134" s="23">
        <v>57000000</v>
      </c>
      <c r="G134" s="23">
        <v>380000</v>
      </c>
      <c r="H134" s="23">
        <f t="shared" si="4"/>
        <v>150</v>
      </c>
      <c r="I134" s="3"/>
    </row>
    <row r="135" spans="2:9">
      <c r="B135" s="3">
        <f t="shared" si="5"/>
        <v>131</v>
      </c>
      <c r="C135" s="3">
        <v>410</v>
      </c>
      <c r="D135" s="3">
        <v>2879</v>
      </c>
      <c r="E135" s="3" t="s">
        <v>17</v>
      </c>
      <c r="F135" s="23">
        <v>4080</v>
      </c>
      <c r="G135" s="23">
        <v>27</v>
      </c>
      <c r="H135" s="23">
        <f t="shared" si="4"/>
        <v>151.11111111111111</v>
      </c>
      <c r="I135" s="3"/>
    </row>
    <row r="136" spans="2:9">
      <c r="B136" s="3">
        <f t="shared" si="5"/>
        <v>132</v>
      </c>
      <c r="C136" s="3">
        <v>414</v>
      </c>
      <c r="D136" s="3">
        <v>2898</v>
      </c>
      <c r="E136" s="3" t="s">
        <v>17</v>
      </c>
      <c r="F136" s="23">
        <v>3950</v>
      </c>
      <c r="G136" s="23">
        <v>25</v>
      </c>
      <c r="H136" s="23">
        <f t="shared" si="4"/>
        <v>158</v>
      </c>
      <c r="I136" s="3"/>
    </row>
    <row r="137" spans="2:9">
      <c r="B137" s="3">
        <f t="shared" si="5"/>
        <v>133</v>
      </c>
      <c r="C137" s="3">
        <v>422</v>
      </c>
      <c r="D137" s="3">
        <v>2954</v>
      </c>
      <c r="E137" s="3" t="s">
        <v>17</v>
      </c>
      <c r="F137" s="23">
        <v>3950</v>
      </c>
      <c r="G137" s="23">
        <v>25</v>
      </c>
      <c r="H137" s="23">
        <f t="shared" si="4"/>
        <v>158</v>
      </c>
      <c r="I137" s="3"/>
    </row>
    <row r="138" spans="2:9">
      <c r="B138" s="3">
        <f t="shared" si="5"/>
        <v>134</v>
      </c>
      <c r="C138" s="3">
        <v>463</v>
      </c>
      <c r="D138" s="3">
        <v>3796</v>
      </c>
      <c r="E138" s="3" t="s">
        <v>17</v>
      </c>
      <c r="F138" s="23">
        <v>1110</v>
      </c>
      <c r="G138" s="24">
        <v>6.9</v>
      </c>
      <c r="H138" s="23">
        <f t="shared" si="4"/>
        <v>160.86956521739128</v>
      </c>
      <c r="I138" s="3"/>
    </row>
    <row r="139" spans="2:9">
      <c r="B139" s="3">
        <f t="shared" si="5"/>
        <v>135</v>
      </c>
      <c r="C139" s="3">
        <v>444</v>
      </c>
      <c r="D139" s="3">
        <v>3243</v>
      </c>
      <c r="E139" s="3" t="s">
        <v>17</v>
      </c>
      <c r="F139" s="23">
        <v>11800</v>
      </c>
      <c r="G139" s="23">
        <v>72</v>
      </c>
      <c r="H139" s="23">
        <f t="shared" si="4"/>
        <v>163.88888888888889</v>
      </c>
      <c r="I139" s="3"/>
    </row>
    <row r="140" spans="2:9">
      <c r="B140" s="3">
        <f t="shared" si="5"/>
        <v>136</v>
      </c>
      <c r="C140" s="3">
        <v>431</v>
      </c>
      <c r="D140" s="3">
        <v>3002</v>
      </c>
      <c r="E140" s="3" t="s">
        <v>17</v>
      </c>
      <c r="F140" s="23">
        <v>6940</v>
      </c>
      <c r="G140" s="23">
        <v>42</v>
      </c>
      <c r="H140" s="23">
        <f t="shared" si="4"/>
        <v>165.23809523809524</v>
      </c>
      <c r="I140" s="3"/>
    </row>
    <row r="141" spans="2:9">
      <c r="B141" s="3">
        <f t="shared" si="5"/>
        <v>137</v>
      </c>
      <c r="C141" s="3">
        <v>418</v>
      </c>
      <c r="D141" s="3">
        <v>2929</v>
      </c>
      <c r="E141" s="3" t="s">
        <v>17</v>
      </c>
      <c r="F141" s="23">
        <v>1780000</v>
      </c>
      <c r="G141" s="23">
        <v>10700</v>
      </c>
      <c r="H141" s="23">
        <f t="shared" si="4"/>
        <v>166.35514018691589</v>
      </c>
      <c r="I141" s="3"/>
    </row>
    <row r="142" spans="2:9">
      <c r="B142" s="3">
        <f t="shared" si="5"/>
        <v>138</v>
      </c>
      <c r="C142" s="3">
        <v>409</v>
      </c>
      <c r="D142" s="3">
        <v>2854</v>
      </c>
      <c r="E142" s="3" t="s">
        <v>17</v>
      </c>
      <c r="F142" s="23">
        <v>1200</v>
      </c>
      <c r="G142" s="24">
        <v>7.1</v>
      </c>
      <c r="H142" s="23">
        <f t="shared" si="4"/>
        <v>169.01408450704227</v>
      </c>
      <c r="I142" s="3"/>
    </row>
    <row r="143" spans="2:9">
      <c r="B143" s="3">
        <f t="shared" si="5"/>
        <v>139</v>
      </c>
      <c r="C143" s="3">
        <v>469</v>
      </c>
      <c r="D143" s="3">
        <v>3863</v>
      </c>
      <c r="E143" s="3" t="s">
        <v>17</v>
      </c>
      <c r="F143" s="23">
        <v>1369</v>
      </c>
      <c r="G143" s="24">
        <v>8</v>
      </c>
      <c r="H143" s="23">
        <f t="shared" si="4"/>
        <v>171.125</v>
      </c>
      <c r="I143" s="3"/>
    </row>
    <row r="144" spans="2:9">
      <c r="B144" s="3">
        <f t="shared" si="5"/>
        <v>140</v>
      </c>
      <c r="C144" s="3">
        <v>414</v>
      </c>
      <c r="D144" s="3">
        <v>2901</v>
      </c>
      <c r="E144" s="3" t="s">
        <v>17</v>
      </c>
      <c r="F144" s="23">
        <v>4340</v>
      </c>
      <c r="G144" s="23">
        <v>25.3</v>
      </c>
      <c r="H144" s="23">
        <f t="shared" si="4"/>
        <v>171.54150197628459</v>
      </c>
      <c r="I144" s="3"/>
    </row>
    <row r="145" spans="2:9">
      <c r="B145" s="3">
        <f t="shared" si="5"/>
        <v>141</v>
      </c>
      <c r="C145" s="3">
        <v>422</v>
      </c>
      <c r="D145" s="3">
        <v>2957</v>
      </c>
      <c r="E145" s="3" t="s">
        <v>17</v>
      </c>
      <c r="F145" s="23">
        <v>4340</v>
      </c>
      <c r="G145" s="23">
        <v>25.3</v>
      </c>
      <c r="H145" s="23">
        <f t="shared" si="4"/>
        <v>171.54150197628459</v>
      </c>
      <c r="I145" s="3"/>
    </row>
    <row r="146" spans="2:9">
      <c r="B146" s="3">
        <f t="shared" si="5"/>
        <v>142</v>
      </c>
      <c r="C146" s="3">
        <v>411</v>
      </c>
      <c r="D146" s="3">
        <v>2883</v>
      </c>
      <c r="E146" s="3" t="s">
        <v>17</v>
      </c>
      <c r="F146" s="23">
        <v>1430</v>
      </c>
      <c r="G146" s="24">
        <v>8.1199999999999992</v>
      </c>
      <c r="H146" s="23">
        <f t="shared" si="4"/>
        <v>176.10837438423647</v>
      </c>
      <c r="I146" s="3"/>
    </row>
    <row r="147" spans="2:9">
      <c r="B147" s="3">
        <f t="shared" si="5"/>
        <v>143</v>
      </c>
      <c r="C147" s="3">
        <v>444</v>
      </c>
      <c r="D147" s="3">
        <v>3222</v>
      </c>
      <c r="E147" s="3" t="s">
        <v>17</v>
      </c>
      <c r="F147" s="23">
        <v>170000000</v>
      </c>
      <c r="G147" s="23">
        <v>960000</v>
      </c>
      <c r="H147" s="23">
        <f t="shared" si="4"/>
        <v>177.08333333333334</v>
      </c>
      <c r="I147" s="3"/>
    </row>
    <row r="148" spans="2:9">
      <c r="B148" s="3">
        <f t="shared" si="5"/>
        <v>144</v>
      </c>
      <c r="C148" s="3">
        <v>444</v>
      </c>
      <c r="D148" s="3">
        <v>3320</v>
      </c>
      <c r="E148" s="3" t="s">
        <v>17</v>
      </c>
      <c r="F148" s="23">
        <v>4000</v>
      </c>
      <c r="G148" s="23">
        <v>22</v>
      </c>
      <c r="H148" s="23">
        <f t="shared" si="4"/>
        <v>181.81818181818181</v>
      </c>
      <c r="I148" s="3"/>
    </row>
    <row r="149" spans="2:9">
      <c r="B149" s="3">
        <f t="shared" si="5"/>
        <v>145</v>
      </c>
      <c r="C149" s="3">
        <v>415</v>
      </c>
      <c r="D149" s="3">
        <v>2903</v>
      </c>
      <c r="E149" s="3" t="s">
        <v>17</v>
      </c>
      <c r="F149" s="23">
        <v>265000</v>
      </c>
      <c r="G149" s="23">
        <v>1430</v>
      </c>
      <c r="H149" s="23">
        <f t="shared" si="4"/>
        <v>185.31468531468531</v>
      </c>
      <c r="I149" s="3"/>
    </row>
    <row r="150" spans="2:9">
      <c r="B150" s="3">
        <f t="shared" si="5"/>
        <v>146</v>
      </c>
      <c r="C150" s="3">
        <v>427</v>
      </c>
      <c r="D150" s="3">
        <v>2985</v>
      </c>
      <c r="E150" s="3" t="s">
        <v>17</v>
      </c>
      <c r="F150" s="23">
        <v>7810</v>
      </c>
      <c r="G150" s="23">
        <v>42</v>
      </c>
      <c r="H150" s="23">
        <f t="shared" si="4"/>
        <v>185.95238095238096</v>
      </c>
      <c r="I150" s="3"/>
    </row>
    <row r="151" spans="2:9">
      <c r="B151" s="3">
        <f t="shared" si="5"/>
        <v>147</v>
      </c>
      <c r="C151" s="3">
        <v>417</v>
      </c>
      <c r="D151" s="3">
        <v>2928</v>
      </c>
      <c r="E151" s="3" t="s">
        <v>17</v>
      </c>
      <c r="F151" s="23">
        <v>2740</v>
      </c>
      <c r="G151" s="23">
        <v>14.6</v>
      </c>
      <c r="H151" s="23">
        <f t="shared" si="4"/>
        <v>187.67123287671234</v>
      </c>
      <c r="I151" s="3"/>
    </row>
    <row r="152" spans="2:9">
      <c r="B152" s="3">
        <f t="shared" si="5"/>
        <v>148</v>
      </c>
      <c r="C152" s="3">
        <v>419</v>
      </c>
      <c r="D152" s="3">
        <v>2936</v>
      </c>
      <c r="E152" s="3" t="s">
        <v>17</v>
      </c>
      <c r="F152" s="23">
        <v>1170000</v>
      </c>
      <c r="G152" s="23">
        <v>6170</v>
      </c>
      <c r="H152" s="23">
        <f t="shared" si="4"/>
        <v>189.62722852512155</v>
      </c>
      <c r="I152" s="3"/>
    </row>
    <row r="153" spans="2:9">
      <c r="B153" s="3">
        <f t="shared" si="5"/>
        <v>149</v>
      </c>
      <c r="C153" s="3">
        <v>412</v>
      </c>
      <c r="D153" s="3">
        <v>2888</v>
      </c>
      <c r="E153" s="3" t="s">
        <v>17</v>
      </c>
      <c r="F153" s="23">
        <v>7210</v>
      </c>
      <c r="G153" s="23">
        <v>37</v>
      </c>
      <c r="H153" s="23">
        <f t="shared" si="4"/>
        <v>194.86486486486487</v>
      </c>
      <c r="I153" s="3"/>
    </row>
    <row r="154" spans="2:9">
      <c r="B154" s="3">
        <f t="shared" si="5"/>
        <v>150</v>
      </c>
      <c r="C154" s="3">
        <v>449</v>
      </c>
      <c r="D154" s="3">
        <v>3446</v>
      </c>
      <c r="E154" s="3" t="s">
        <v>17</v>
      </c>
      <c r="F154" s="23">
        <v>78000000</v>
      </c>
      <c r="G154" s="23">
        <v>400000</v>
      </c>
      <c r="H154" s="23">
        <f t="shared" si="4"/>
        <v>195</v>
      </c>
      <c r="I154" s="3"/>
    </row>
    <row r="155" spans="2:9">
      <c r="B155" s="3">
        <f t="shared" si="5"/>
        <v>151</v>
      </c>
      <c r="C155" s="3">
        <v>444</v>
      </c>
      <c r="D155" s="3">
        <v>3313</v>
      </c>
      <c r="E155" s="3" t="s">
        <v>17</v>
      </c>
      <c r="F155" s="23">
        <v>76000</v>
      </c>
      <c r="G155" s="23">
        <v>380</v>
      </c>
      <c r="H155" s="23">
        <f t="shared" si="4"/>
        <v>200</v>
      </c>
      <c r="I155" s="3"/>
    </row>
    <row r="156" spans="2:9">
      <c r="B156" s="3">
        <f t="shared" si="5"/>
        <v>152</v>
      </c>
      <c r="C156" s="3">
        <v>449</v>
      </c>
      <c r="D156" s="3">
        <v>3445</v>
      </c>
      <c r="E156" s="3" t="s">
        <v>17</v>
      </c>
      <c r="F156" s="23">
        <v>86000000</v>
      </c>
      <c r="G156" s="23">
        <v>430000</v>
      </c>
      <c r="H156" s="23">
        <f t="shared" si="4"/>
        <v>200</v>
      </c>
      <c r="I156" s="3"/>
    </row>
    <row r="157" spans="2:9">
      <c r="B157" s="3">
        <f t="shared" si="5"/>
        <v>153</v>
      </c>
      <c r="C157" s="3">
        <v>444</v>
      </c>
      <c r="D157" s="3">
        <v>3356</v>
      </c>
      <c r="E157" s="3" t="s">
        <v>17</v>
      </c>
      <c r="F157" s="23">
        <v>100000000</v>
      </c>
      <c r="G157" s="23">
        <v>490000</v>
      </c>
      <c r="H157" s="23">
        <f t="shared" si="4"/>
        <v>204.08163265306123</v>
      </c>
      <c r="I157" s="3"/>
    </row>
    <row r="158" spans="2:9">
      <c r="B158" s="3">
        <f t="shared" si="5"/>
        <v>154</v>
      </c>
      <c r="C158" s="3">
        <v>417</v>
      </c>
      <c r="D158" s="3">
        <v>2927</v>
      </c>
      <c r="E158" s="3" t="s">
        <v>17</v>
      </c>
      <c r="F158" s="23">
        <v>4730</v>
      </c>
      <c r="G158" s="23">
        <v>23.1</v>
      </c>
      <c r="H158" s="23">
        <f t="shared" si="4"/>
        <v>204.76190476190476</v>
      </c>
      <c r="I158" s="3"/>
    </row>
    <row r="159" spans="2:9">
      <c r="B159" s="3">
        <f t="shared" si="5"/>
        <v>155</v>
      </c>
      <c r="C159" s="3">
        <v>436</v>
      </c>
      <c r="D159" s="3">
        <v>3093</v>
      </c>
      <c r="E159" s="3" t="s">
        <v>17</v>
      </c>
      <c r="F159" s="23">
        <v>100000</v>
      </c>
      <c r="G159" s="23">
        <v>480</v>
      </c>
      <c r="H159" s="23">
        <f t="shared" si="4"/>
        <v>208.33333333333334</v>
      </c>
      <c r="I159" s="3"/>
    </row>
    <row r="160" spans="2:9">
      <c r="B160" s="3">
        <f t="shared" si="5"/>
        <v>156</v>
      </c>
      <c r="C160" s="3">
        <v>444</v>
      </c>
      <c r="D160" s="3">
        <v>3348</v>
      </c>
      <c r="E160" s="3" t="s">
        <v>17</v>
      </c>
      <c r="F160" s="23">
        <v>125000000</v>
      </c>
      <c r="G160" s="23">
        <v>600000</v>
      </c>
      <c r="H160" s="23">
        <f t="shared" si="4"/>
        <v>208.33333333333334</v>
      </c>
      <c r="I160" s="3"/>
    </row>
    <row r="161" spans="2:9">
      <c r="B161" s="3">
        <f t="shared" si="5"/>
        <v>157</v>
      </c>
      <c r="C161" s="3">
        <v>414</v>
      </c>
      <c r="D161" s="3">
        <v>2900</v>
      </c>
      <c r="E161" s="3" t="s">
        <v>17</v>
      </c>
      <c r="F161" s="23">
        <v>5210</v>
      </c>
      <c r="G161" s="23">
        <v>25</v>
      </c>
      <c r="H161" s="23">
        <f t="shared" si="4"/>
        <v>208.4</v>
      </c>
      <c r="I161" s="3"/>
    </row>
    <row r="162" spans="2:9">
      <c r="B162" s="3">
        <f t="shared" si="5"/>
        <v>158</v>
      </c>
      <c r="C162" s="3">
        <v>449</v>
      </c>
      <c r="D162" s="3">
        <v>3444</v>
      </c>
      <c r="E162" s="3" t="s">
        <v>17</v>
      </c>
      <c r="F162" s="23">
        <v>86000000</v>
      </c>
      <c r="G162" s="23">
        <v>410000</v>
      </c>
      <c r="H162" s="23">
        <f t="shared" si="4"/>
        <v>209.7560975609756</v>
      </c>
      <c r="I162" s="3"/>
    </row>
    <row r="163" spans="2:9">
      <c r="B163" s="3">
        <f t="shared" si="5"/>
        <v>159</v>
      </c>
      <c r="C163" s="3">
        <v>417</v>
      </c>
      <c r="D163" s="3">
        <v>2925</v>
      </c>
      <c r="E163" s="3" t="s">
        <v>17</v>
      </c>
      <c r="F163" s="23">
        <v>3290</v>
      </c>
      <c r="G163" s="23">
        <v>15.6</v>
      </c>
      <c r="H163" s="23">
        <f t="shared" si="4"/>
        <v>210.89743589743591</v>
      </c>
      <c r="I163" s="3"/>
    </row>
    <row r="164" spans="2:9">
      <c r="B164" s="3">
        <f t="shared" si="5"/>
        <v>160</v>
      </c>
      <c r="C164" s="3">
        <v>422</v>
      </c>
      <c r="D164" s="3">
        <v>2956</v>
      </c>
      <c r="E164" s="3" t="s">
        <v>17</v>
      </c>
      <c r="F164" s="23">
        <v>5210</v>
      </c>
      <c r="G164" s="23">
        <v>24</v>
      </c>
      <c r="H164" s="23">
        <f t="shared" si="4"/>
        <v>217.08333333333334</v>
      </c>
      <c r="I164" s="3"/>
    </row>
    <row r="165" spans="2:9">
      <c r="B165" s="3">
        <f t="shared" si="5"/>
        <v>161</v>
      </c>
      <c r="C165" s="3">
        <v>444</v>
      </c>
      <c r="D165" s="3">
        <v>3342</v>
      </c>
      <c r="E165" s="3" t="s">
        <v>17</v>
      </c>
      <c r="F165" s="23">
        <v>1300</v>
      </c>
      <c r="G165" s="24">
        <v>5.7</v>
      </c>
      <c r="H165" s="23">
        <f t="shared" si="4"/>
        <v>228.07017543859649</v>
      </c>
      <c r="I165" s="3"/>
    </row>
    <row r="166" spans="2:9">
      <c r="B166" s="3">
        <f t="shared" si="5"/>
        <v>162</v>
      </c>
      <c r="C166" s="3">
        <v>444</v>
      </c>
      <c r="D166" s="3">
        <v>3224</v>
      </c>
      <c r="E166" s="3" t="s">
        <v>17</v>
      </c>
      <c r="F166" s="23">
        <v>63800000</v>
      </c>
      <c r="G166" s="23">
        <v>270000</v>
      </c>
      <c r="H166" s="23">
        <f t="shared" si="4"/>
        <v>236.2962962962963</v>
      </c>
      <c r="I166" s="3"/>
    </row>
    <row r="167" spans="2:9">
      <c r="B167" s="3">
        <f t="shared" si="5"/>
        <v>163</v>
      </c>
      <c r="C167" s="3">
        <v>436</v>
      </c>
      <c r="D167" s="3">
        <v>3094</v>
      </c>
      <c r="E167" s="3" t="s">
        <v>17</v>
      </c>
      <c r="F167" s="23">
        <v>210000</v>
      </c>
      <c r="G167" s="23">
        <v>880</v>
      </c>
      <c r="H167" s="23">
        <f t="shared" si="4"/>
        <v>238.63636363636363</v>
      </c>
      <c r="I167" s="3"/>
    </row>
    <row r="168" spans="2:9">
      <c r="B168" s="3">
        <f t="shared" si="5"/>
        <v>164</v>
      </c>
      <c r="C168" s="3">
        <v>417</v>
      </c>
      <c r="D168" s="3">
        <v>2919</v>
      </c>
      <c r="E168" s="3" t="s">
        <v>17</v>
      </c>
      <c r="F168" s="23">
        <v>8290</v>
      </c>
      <c r="G168" s="23">
        <v>34.1</v>
      </c>
      <c r="H168" s="23">
        <f t="shared" si="4"/>
        <v>243.10850439882697</v>
      </c>
      <c r="I168" s="3"/>
    </row>
    <row r="169" spans="2:9">
      <c r="B169" s="3">
        <f t="shared" si="5"/>
        <v>165</v>
      </c>
      <c r="C169" s="3">
        <v>417</v>
      </c>
      <c r="D169" s="3">
        <v>2918</v>
      </c>
      <c r="E169" s="3" t="s">
        <v>17</v>
      </c>
      <c r="F169" s="23">
        <v>5990</v>
      </c>
      <c r="G169" s="23">
        <v>24.4</v>
      </c>
      <c r="H169" s="23">
        <f t="shared" si="4"/>
        <v>245.49180327868854</v>
      </c>
      <c r="I169" s="3"/>
    </row>
    <row r="170" spans="2:9">
      <c r="B170" s="3">
        <f t="shared" si="5"/>
        <v>166</v>
      </c>
      <c r="C170" s="3">
        <v>441</v>
      </c>
      <c r="D170" s="3">
        <v>3146</v>
      </c>
      <c r="E170" s="3" t="s">
        <v>17</v>
      </c>
      <c r="F170" s="23">
        <v>15000</v>
      </c>
      <c r="G170" s="23">
        <v>61</v>
      </c>
      <c r="H170" s="23">
        <f t="shared" si="4"/>
        <v>245.90163934426229</v>
      </c>
      <c r="I170" s="3"/>
    </row>
    <row r="171" spans="2:9">
      <c r="B171" s="3">
        <f t="shared" si="5"/>
        <v>167</v>
      </c>
      <c r="C171" s="3">
        <v>420</v>
      </c>
      <c r="D171" s="3">
        <v>2944</v>
      </c>
      <c r="E171" s="3" t="s">
        <v>17</v>
      </c>
      <c r="F171" s="23">
        <v>120000</v>
      </c>
      <c r="G171" s="23">
        <v>487</v>
      </c>
      <c r="H171" s="23">
        <f t="shared" si="4"/>
        <v>246.40657084188911</v>
      </c>
      <c r="I171" s="3"/>
    </row>
    <row r="172" spans="2:9">
      <c r="B172" s="3">
        <f t="shared" si="5"/>
        <v>168</v>
      </c>
      <c r="C172" s="3">
        <v>424</v>
      </c>
      <c r="D172" s="3">
        <v>2966</v>
      </c>
      <c r="E172" s="3" t="s">
        <v>17</v>
      </c>
      <c r="F172" s="23">
        <v>1040</v>
      </c>
      <c r="G172" s="24">
        <v>4.22</v>
      </c>
      <c r="H172" s="23">
        <f t="shared" si="4"/>
        <v>246.44549763033177</v>
      </c>
      <c r="I172" s="3"/>
    </row>
    <row r="173" spans="2:9">
      <c r="B173" s="3">
        <f t="shared" si="5"/>
        <v>169</v>
      </c>
      <c r="C173" s="3">
        <v>465</v>
      </c>
      <c r="D173" s="3">
        <v>3828</v>
      </c>
      <c r="E173" s="3" t="s">
        <v>17</v>
      </c>
      <c r="F173" s="23">
        <v>4929300</v>
      </c>
      <c r="G173" s="23">
        <v>20000</v>
      </c>
      <c r="H173" s="23">
        <f t="shared" si="4"/>
        <v>246.465</v>
      </c>
      <c r="I173" s="3"/>
    </row>
    <row r="174" spans="2:9">
      <c r="B174" s="3">
        <f t="shared" si="5"/>
        <v>170</v>
      </c>
      <c r="C174" s="3">
        <v>444</v>
      </c>
      <c r="D174" s="3">
        <v>3274</v>
      </c>
      <c r="E174" s="3" t="s">
        <v>17</v>
      </c>
      <c r="F174" s="23">
        <v>4000</v>
      </c>
      <c r="G174" s="23">
        <v>15</v>
      </c>
      <c r="H174" s="23">
        <f t="shared" si="4"/>
        <v>266.66666666666669</v>
      </c>
      <c r="I174" s="3"/>
    </row>
    <row r="175" spans="2:9">
      <c r="B175" s="3">
        <f t="shared" si="5"/>
        <v>171</v>
      </c>
      <c r="C175" s="3">
        <v>450</v>
      </c>
      <c r="D175" s="3">
        <v>3463</v>
      </c>
      <c r="E175" s="3" t="s">
        <v>17</v>
      </c>
      <c r="F175" s="23">
        <v>2600000</v>
      </c>
      <c r="G175" s="23">
        <v>9700</v>
      </c>
      <c r="H175" s="23">
        <f t="shared" si="4"/>
        <v>268.04123711340208</v>
      </c>
      <c r="I175" s="3"/>
    </row>
    <row r="176" spans="2:9">
      <c r="B176" s="3">
        <f t="shared" si="5"/>
        <v>172</v>
      </c>
      <c r="C176" s="3">
        <v>444</v>
      </c>
      <c r="D176" s="3">
        <v>3240</v>
      </c>
      <c r="E176" s="3" t="s">
        <v>17</v>
      </c>
      <c r="F176" s="23">
        <v>119000000</v>
      </c>
      <c r="G176" s="23">
        <v>440000</v>
      </c>
      <c r="H176" s="23">
        <f t="shared" si="4"/>
        <v>270.45454545454544</v>
      </c>
      <c r="I176" s="3"/>
    </row>
    <row r="177" spans="2:9">
      <c r="B177" s="3">
        <f t="shared" si="5"/>
        <v>173</v>
      </c>
      <c r="C177" s="3">
        <v>444</v>
      </c>
      <c r="D177" s="3">
        <v>3281</v>
      </c>
      <c r="E177" s="3" t="s">
        <v>17</v>
      </c>
      <c r="F177" s="23">
        <v>6000</v>
      </c>
      <c r="G177" s="23">
        <v>22</v>
      </c>
      <c r="H177" s="23">
        <f t="shared" si="4"/>
        <v>272.72727272727275</v>
      </c>
      <c r="I177" s="3"/>
    </row>
    <row r="178" spans="2:9">
      <c r="B178" s="3">
        <f t="shared" si="5"/>
        <v>174</v>
      </c>
      <c r="C178" s="3">
        <v>450</v>
      </c>
      <c r="D178" s="3">
        <v>3496</v>
      </c>
      <c r="E178" s="3" t="s">
        <v>17</v>
      </c>
      <c r="F178" s="23">
        <v>2600</v>
      </c>
      <c r="G178" s="24">
        <v>9.4</v>
      </c>
      <c r="H178" s="23">
        <f t="shared" si="4"/>
        <v>276.59574468085106</v>
      </c>
      <c r="I178" s="3"/>
    </row>
    <row r="179" spans="2:9">
      <c r="B179" s="3">
        <f t="shared" si="5"/>
        <v>175</v>
      </c>
      <c r="C179" s="3">
        <v>450</v>
      </c>
      <c r="D179" s="3">
        <v>3464</v>
      </c>
      <c r="E179" s="3" t="s">
        <v>17</v>
      </c>
      <c r="F179" s="23">
        <v>1100</v>
      </c>
      <c r="G179" s="24">
        <v>3.9</v>
      </c>
      <c r="H179" s="23">
        <f t="shared" si="4"/>
        <v>282.05128205128204</v>
      </c>
      <c r="I179" s="3"/>
    </row>
    <row r="180" spans="2:9">
      <c r="B180" s="3">
        <f t="shared" si="5"/>
        <v>176</v>
      </c>
      <c r="C180" s="3">
        <v>450</v>
      </c>
      <c r="D180" s="3">
        <v>3479</v>
      </c>
      <c r="E180" s="3" t="s">
        <v>17</v>
      </c>
      <c r="F180" s="23">
        <v>1100</v>
      </c>
      <c r="G180" s="24">
        <v>3.9</v>
      </c>
      <c r="H180" s="23">
        <f t="shared" si="4"/>
        <v>282.05128205128204</v>
      </c>
      <c r="I180" s="3"/>
    </row>
    <row r="181" spans="2:9">
      <c r="B181" s="3">
        <f t="shared" si="5"/>
        <v>177</v>
      </c>
      <c r="C181" s="3">
        <v>465</v>
      </c>
      <c r="D181" s="3">
        <v>3833</v>
      </c>
      <c r="E181" s="3" t="s">
        <v>17</v>
      </c>
      <c r="F181" s="23">
        <v>1253000</v>
      </c>
      <c r="G181" s="23">
        <v>4400</v>
      </c>
      <c r="H181" s="23">
        <f t="shared" si="4"/>
        <v>284.77272727272725</v>
      </c>
      <c r="I181" s="3"/>
    </row>
    <row r="182" spans="2:9">
      <c r="B182" s="3">
        <f t="shared" si="5"/>
        <v>178</v>
      </c>
      <c r="C182" s="3">
        <v>459</v>
      </c>
      <c r="D182" s="3">
        <v>3775</v>
      </c>
      <c r="E182" s="3" t="s">
        <v>17</v>
      </c>
      <c r="F182" s="23">
        <v>9800</v>
      </c>
      <c r="G182" s="23">
        <v>34</v>
      </c>
      <c r="H182" s="23">
        <f t="shared" si="4"/>
        <v>288.23529411764707</v>
      </c>
      <c r="I182" s="3"/>
    </row>
    <row r="183" spans="2:9">
      <c r="B183" s="3">
        <f t="shared" si="5"/>
        <v>179</v>
      </c>
      <c r="C183" s="3">
        <v>449</v>
      </c>
      <c r="D183" s="3">
        <v>3453</v>
      </c>
      <c r="E183" s="3" t="s">
        <v>17</v>
      </c>
      <c r="F183" s="23">
        <v>61000000</v>
      </c>
      <c r="G183" s="23">
        <v>210000</v>
      </c>
      <c r="H183" s="23">
        <f t="shared" si="4"/>
        <v>290.47619047619048</v>
      </c>
      <c r="I183" s="3"/>
    </row>
    <row r="184" spans="2:9">
      <c r="B184" s="3">
        <f t="shared" si="5"/>
        <v>180</v>
      </c>
      <c r="C184" s="3">
        <v>444</v>
      </c>
      <c r="D184" s="3">
        <v>3328</v>
      </c>
      <c r="E184" s="3" t="s">
        <v>17</v>
      </c>
      <c r="F184" s="23">
        <v>32600000</v>
      </c>
      <c r="G184" s="23">
        <v>110000</v>
      </c>
      <c r="H184" s="23">
        <f t="shared" si="4"/>
        <v>296.36363636363637</v>
      </c>
      <c r="I184" s="3"/>
    </row>
    <row r="185" spans="2:9">
      <c r="B185" s="3">
        <f t="shared" si="5"/>
        <v>181</v>
      </c>
      <c r="C185" s="3">
        <v>444</v>
      </c>
      <c r="D185" s="3">
        <v>3246</v>
      </c>
      <c r="E185" s="3" t="s">
        <v>17</v>
      </c>
      <c r="F185" s="23">
        <v>1020000</v>
      </c>
      <c r="G185" s="23">
        <v>3400</v>
      </c>
      <c r="H185" s="23">
        <f t="shared" si="4"/>
        <v>300</v>
      </c>
      <c r="I185" s="3"/>
    </row>
    <row r="186" spans="2:9">
      <c r="B186" s="3">
        <f t="shared" si="5"/>
        <v>182</v>
      </c>
      <c r="C186" s="3">
        <v>469</v>
      </c>
      <c r="D186" s="3">
        <v>3864</v>
      </c>
      <c r="E186" s="3" t="s">
        <v>17</v>
      </c>
      <c r="F186" s="23">
        <v>1950</v>
      </c>
      <c r="G186" s="24">
        <v>6.5</v>
      </c>
      <c r="H186" s="23">
        <f t="shared" si="4"/>
        <v>300</v>
      </c>
      <c r="I186" s="3"/>
    </row>
    <row r="187" spans="2:9">
      <c r="B187" s="3">
        <f t="shared" si="5"/>
        <v>183</v>
      </c>
      <c r="C187" s="3">
        <v>436</v>
      </c>
      <c r="D187" s="3">
        <v>3097</v>
      </c>
      <c r="E187" s="3" t="s">
        <v>17</v>
      </c>
      <c r="F187" s="23">
        <v>160000</v>
      </c>
      <c r="G187" s="23">
        <v>530</v>
      </c>
      <c r="H187" s="23">
        <f t="shared" si="4"/>
        <v>301.88679245283021</v>
      </c>
      <c r="I187" s="3"/>
    </row>
    <row r="188" spans="2:9">
      <c r="B188" s="3">
        <f t="shared" si="5"/>
        <v>184</v>
      </c>
      <c r="C188" s="3">
        <v>450</v>
      </c>
      <c r="D188" s="3">
        <v>3507</v>
      </c>
      <c r="E188" s="3" t="s">
        <v>17</v>
      </c>
      <c r="F188" s="23">
        <v>1600</v>
      </c>
      <c r="G188" s="24">
        <v>5.2</v>
      </c>
      <c r="H188" s="23">
        <f t="shared" si="4"/>
        <v>307.69230769230768</v>
      </c>
      <c r="I188" s="3"/>
    </row>
    <row r="189" spans="2:9">
      <c r="B189" s="3">
        <f t="shared" si="5"/>
        <v>185</v>
      </c>
      <c r="C189" s="3">
        <v>415</v>
      </c>
      <c r="D189" s="3">
        <v>2907</v>
      </c>
      <c r="E189" s="3" t="s">
        <v>17</v>
      </c>
      <c r="F189" s="23">
        <v>130000</v>
      </c>
      <c r="G189" s="23">
        <v>422</v>
      </c>
      <c r="H189" s="23">
        <f t="shared" si="4"/>
        <v>308.05687203791467</v>
      </c>
      <c r="I189" s="3"/>
    </row>
    <row r="190" spans="2:9">
      <c r="B190" s="3">
        <f t="shared" si="5"/>
        <v>186</v>
      </c>
      <c r="C190" s="3">
        <v>427</v>
      </c>
      <c r="D190" s="3">
        <v>2982</v>
      </c>
      <c r="E190" s="3" t="s">
        <v>17</v>
      </c>
      <c r="F190" s="23">
        <v>16500</v>
      </c>
      <c r="G190" s="23">
        <v>52</v>
      </c>
      <c r="H190" s="23">
        <f t="shared" si="4"/>
        <v>317.30769230769232</v>
      </c>
      <c r="I190" s="3"/>
    </row>
    <row r="191" spans="2:9">
      <c r="B191" s="3">
        <f t="shared" si="5"/>
        <v>187</v>
      </c>
      <c r="C191" s="3">
        <v>426</v>
      </c>
      <c r="D191" s="3">
        <v>2977</v>
      </c>
      <c r="E191" s="3" t="s">
        <v>17</v>
      </c>
      <c r="F191" s="23">
        <v>5720</v>
      </c>
      <c r="G191" s="23">
        <v>17.600000000000001</v>
      </c>
      <c r="H191" s="23">
        <f t="shared" si="4"/>
        <v>325</v>
      </c>
      <c r="I191" s="3"/>
    </row>
    <row r="192" spans="2:9">
      <c r="B192" s="3">
        <f t="shared" si="5"/>
        <v>188</v>
      </c>
      <c r="C192" s="3">
        <v>444</v>
      </c>
      <c r="D192" s="3">
        <v>3312</v>
      </c>
      <c r="E192" s="3" t="s">
        <v>17</v>
      </c>
      <c r="F192" s="23">
        <v>4000</v>
      </c>
      <c r="G192" s="23">
        <v>12</v>
      </c>
      <c r="H192" s="23">
        <f t="shared" si="4"/>
        <v>333.33333333333331</v>
      </c>
      <c r="I192" s="3"/>
    </row>
    <row r="193" spans="2:9">
      <c r="B193" s="3">
        <f t="shared" si="5"/>
        <v>189</v>
      </c>
      <c r="C193" s="3">
        <v>424</v>
      </c>
      <c r="D193" s="3">
        <v>2968</v>
      </c>
      <c r="E193" s="3" t="s">
        <v>17</v>
      </c>
      <c r="F193" s="23">
        <v>1740</v>
      </c>
      <c r="G193" s="24">
        <v>5.2</v>
      </c>
      <c r="H193" s="23">
        <f t="shared" si="4"/>
        <v>334.61538461538458</v>
      </c>
      <c r="I193" s="3"/>
    </row>
    <row r="194" spans="2:9">
      <c r="B194" s="3">
        <f t="shared" si="5"/>
        <v>190</v>
      </c>
      <c r="C194" s="3">
        <v>444</v>
      </c>
      <c r="D194" s="3">
        <v>3324</v>
      </c>
      <c r="E194" s="3" t="s">
        <v>17</v>
      </c>
      <c r="F194" s="23">
        <v>32000000</v>
      </c>
      <c r="G194" s="23">
        <v>94000</v>
      </c>
      <c r="H194" s="23">
        <f t="shared" si="4"/>
        <v>340.42553191489361</v>
      </c>
      <c r="I194" s="3"/>
    </row>
    <row r="195" spans="2:9">
      <c r="B195" s="3">
        <f t="shared" si="5"/>
        <v>191</v>
      </c>
      <c r="C195" s="3">
        <v>449</v>
      </c>
      <c r="D195" s="3">
        <v>3451</v>
      </c>
      <c r="E195" s="3" t="s">
        <v>17</v>
      </c>
      <c r="F195" s="23">
        <v>86000000</v>
      </c>
      <c r="G195" s="23">
        <v>250000</v>
      </c>
      <c r="H195" s="23">
        <f t="shared" si="4"/>
        <v>344</v>
      </c>
      <c r="I195" s="3"/>
    </row>
    <row r="196" spans="2:9">
      <c r="B196" s="3">
        <f t="shared" si="5"/>
        <v>192</v>
      </c>
      <c r="C196" s="3">
        <v>450</v>
      </c>
      <c r="D196" s="3">
        <v>3455</v>
      </c>
      <c r="E196" s="3" t="s">
        <v>17</v>
      </c>
      <c r="F196" s="23">
        <v>1400</v>
      </c>
      <c r="G196" s="24">
        <v>3.9</v>
      </c>
      <c r="H196" s="23">
        <f t="shared" si="4"/>
        <v>358.97435897435901</v>
      </c>
      <c r="I196" s="3"/>
    </row>
    <row r="197" spans="2:9">
      <c r="B197" s="3">
        <f t="shared" si="5"/>
        <v>193</v>
      </c>
      <c r="C197" s="3">
        <v>444</v>
      </c>
      <c r="D197" s="3">
        <v>3239</v>
      </c>
      <c r="E197" s="3" t="s">
        <v>17</v>
      </c>
      <c r="F197" s="23">
        <v>718000</v>
      </c>
      <c r="G197" s="23">
        <v>2000</v>
      </c>
      <c r="H197" s="23">
        <f t="shared" ref="H197:H260" si="6">F197/G197</f>
        <v>359</v>
      </c>
      <c r="I197" s="3"/>
    </row>
    <row r="198" spans="2:9">
      <c r="B198" s="3">
        <f t="shared" ref="B198:B261" si="7">1+B197</f>
        <v>194</v>
      </c>
      <c r="C198" s="3">
        <v>411</v>
      </c>
      <c r="D198" s="3">
        <v>2881</v>
      </c>
      <c r="E198" s="3" t="s">
        <v>17</v>
      </c>
      <c r="F198" s="23">
        <v>4340</v>
      </c>
      <c r="G198" s="23">
        <v>12</v>
      </c>
      <c r="H198" s="23">
        <f t="shared" si="6"/>
        <v>361.66666666666669</v>
      </c>
      <c r="I198" s="3"/>
    </row>
    <row r="199" spans="2:9">
      <c r="B199" s="3">
        <f t="shared" si="7"/>
        <v>195</v>
      </c>
      <c r="C199" s="3">
        <v>444</v>
      </c>
      <c r="D199" s="3">
        <v>3245</v>
      </c>
      <c r="E199" s="3" t="s">
        <v>17</v>
      </c>
      <c r="F199" s="23">
        <v>355000</v>
      </c>
      <c r="G199" s="23">
        <v>980</v>
      </c>
      <c r="H199" s="23">
        <f t="shared" si="6"/>
        <v>362.24489795918367</v>
      </c>
      <c r="I199" s="3"/>
    </row>
    <row r="200" spans="2:9">
      <c r="B200" s="3">
        <f t="shared" si="7"/>
        <v>196</v>
      </c>
      <c r="C200" s="3">
        <v>446</v>
      </c>
      <c r="D200" s="3">
        <v>3401</v>
      </c>
      <c r="E200" s="3" t="s">
        <v>17</v>
      </c>
      <c r="F200" s="23">
        <v>40000</v>
      </c>
      <c r="G200" s="23">
        <v>110</v>
      </c>
      <c r="H200" s="23">
        <f t="shared" si="6"/>
        <v>363.63636363636363</v>
      </c>
      <c r="I200" s="3"/>
    </row>
    <row r="201" spans="2:9">
      <c r="B201" s="3">
        <f t="shared" si="7"/>
        <v>197</v>
      </c>
      <c r="C201" s="3">
        <v>450</v>
      </c>
      <c r="D201" s="3">
        <v>3488</v>
      </c>
      <c r="E201" s="3" t="s">
        <v>17</v>
      </c>
      <c r="F201" s="23">
        <v>1500</v>
      </c>
      <c r="G201" s="24">
        <v>4.0999999999999996</v>
      </c>
      <c r="H201" s="23">
        <f t="shared" si="6"/>
        <v>365.85365853658539</v>
      </c>
      <c r="I201" s="3"/>
    </row>
    <row r="202" spans="2:9">
      <c r="B202" s="3">
        <f t="shared" si="7"/>
        <v>198</v>
      </c>
      <c r="C202" s="3">
        <v>436</v>
      </c>
      <c r="D202" s="3">
        <v>3095</v>
      </c>
      <c r="E202" s="3" t="s">
        <v>17</v>
      </c>
      <c r="F202" s="23">
        <v>100000000</v>
      </c>
      <c r="G202" s="23">
        <v>270000</v>
      </c>
      <c r="H202" s="23">
        <f t="shared" si="6"/>
        <v>370.37037037037038</v>
      </c>
      <c r="I202" s="3"/>
    </row>
    <row r="203" spans="2:9">
      <c r="B203" s="3">
        <f t="shared" si="7"/>
        <v>199</v>
      </c>
      <c r="C203" s="3">
        <v>449</v>
      </c>
      <c r="D203" s="3">
        <v>3450</v>
      </c>
      <c r="E203" s="3" t="s">
        <v>17</v>
      </c>
      <c r="F203" s="23">
        <v>100000000</v>
      </c>
      <c r="G203" s="23">
        <v>270000</v>
      </c>
      <c r="H203" s="23">
        <f t="shared" si="6"/>
        <v>370.37037037037038</v>
      </c>
      <c r="I203" s="3"/>
    </row>
    <row r="204" spans="2:9">
      <c r="B204" s="3">
        <f t="shared" si="7"/>
        <v>200</v>
      </c>
      <c r="C204" s="3">
        <v>449</v>
      </c>
      <c r="D204" s="3">
        <v>3452</v>
      </c>
      <c r="E204" s="3" t="s">
        <v>17</v>
      </c>
      <c r="F204" s="23">
        <v>94000000</v>
      </c>
      <c r="G204" s="23">
        <v>250000</v>
      </c>
      <c r="H204" s="23">
        <f t="shared" si="6"/>
        <v>376</v>
      </c>
      <c r="I204" s="3"/>
    </row>
    <row r="205" spans="2:9">
      <c r="B205" s="3">
        <f t="shared" si="7"/>
        <v>201</v>
      </c>
      <c r="C205" s="3">
        <v>449</v>
      </c>
      <c r="D205" s="3">
        <v>3443</v>
      </c>
      <c r="E205" s="3" t="s">
        <v>17</v>
      </c>
      <c r="F205" s="23">
        <v>17000000</v>
      </c>
      <c r="G205" s="23">
        <v>45000</v>
      </c>
      <c r="H205" s="23">
        <f t="shared" si="6"/>
        <v>377.77777777777777</v>
      </c>
      <c r="I205" s="3"/>
    </row>
    <row r="206" spans="2:9">
      <c r="B206" s="3">
        <f t="shared" si="7"/>
        <v>202</v>
      </c>
      <c r="C206" s="3">
        <v>465</v>
      </c>
      <c r="D206" s="3">
        <v>3827</v>
      </c>
      <c r="E206" s="3" t="s">
        <v>17</v>
      </c>
      <c r="F206" s="23">
        <v>26900000</v>
      </c>
      <c r="G206" s="23">
        <v>70000</v>
      </c>
      <c r="H206" s="23">
        <f t="shared" si="6"/>
        <v>384.28571428571428</v>
      </c>
      <c r="I206" s="3"/>
    </row>
    <row r="207" spans="2:9">
      <c r="B207" s="3">
        <f t="shared" si="7"/>
        <v>203</v>
      </c>
      <c r="C207" s="3">
        <v>450</v>
      </c>
      <c r="D207" s="3">
        <v>3481</v>
      </c>
      <c r="E207" s="3" t="s">
        <v>17</v>
      </c>
      <c r="F207" s="23">
        <v>1500</v>
      </c>
      <c r="G207" s="24">
        <v>3.9</v>
      </c>
      <c r="H207" s="23">
        <f t="shared" si="6"/>
        <v>384.61538461538464</v>
      </c>
      <c r="I207" s="3"/>
    </row>
    <row r="208" spans="2:9">
      <c r="B208" s="3">
        <f t="shared" si="7"/>
        <v>204</v>
      </c>
      <c r="C208" s="3">
        <v>442</v>
      </c>
      <c r="D208" s="3">
        <v>3159</v>
      </c>
      <c r="E208" s="3" t="s">
        <v>17</v>
      </c>
      <c r="F208" s="23">
        <v>1800</v>
      </c>
      <c r="G208" s="24">
        <v>4.5</v>
      </c>
      <c r="H208" s="23">
        <f t="shared" si="6"/>
        <v>400</v>
      </c>
      <c r="I208" s="3"/>
    </row>
    <row r="209" spans="2:9">
      <c r="B209" s="3">
        <f t="shared" si="7"/>
        <v>205</v>
      </c>
      <c r="C209" s="3">
        <v>449</v>
      </c>
      <c r="D209" s="3">
        <v>3449</v>
      </c>
      <c r="E209" s="3" t="s">
        <v>17</v>
      </c>
      <c r="F209" s="23">
        <v>1800</v>
      </c>
      <c r="G209" s="24">
        <v>4.2</v>
      </c>
      <c r="H209" s="23">
        <f t="shared" si="6"/>
        <v>428.57142857142856</v>
      </c>
      <c r="I209" s="3"/>
    </row>
    <row r="210" spans="2:9">
      <c r="B210" s="3">
        <f t="shared" si="7"/>
        <v>206</v>
      </c>
      <c r="C210" s="3">
        <v>440</v>
      </c>
      <c r="D210" s="3">
        <v>3127</v>
      </c>
      <c r="E210" s="3" t="s">
        <v>17</v>
      </c>
      <c r="F210" s="23">
        <v>1390</v>
      </c>
      <c r="G210" s="24">
        <v>3.19</v>
      </c>
      <c r="H210" s="23">
        <f t="shared" si="6"/>
        <v>435.73667711598745</v>
      </c>
      <c r="I210" s="3"/>
    </row>
    <row r="211" spans="2:9">
      <c r="B211" s="3">
        <f t="shared" si="7"/>
        <v>207</v>
      </c>
      <c r="C211" s="3">
        <v>411</v>
      </c>
      <c r="D211" s="3">
        <v>2884</v>
      </c>
      <c r="E211" s="3" t="s">
        <v>17</v>
      </c>
      <c r="F211" s="23">
        <v>3260</v>
      </c>
      <c r="G211" s="24">
        <v>7.47</v>
      </c>
      <c r="H211" s="23">
        <f t="shared" si="6"/>
        <v>436.41231593038822</v>
      </c>
      <c r="I211" s="3"/>
    </row>
    <row r="212" spans="2:9">
      <c r="B212" s="3">
        <f t="shared" si="7"/>
        <v>208</v>
      </c>
      <c r="C212" s="3">
        <v>426</v>
      </c>
      <c r="D212" s="3">
        <v>2980</v>
      </c>
      <c r="E212" s="3" t="s">
        <v>17</v>
      </c>
      <c r="F212" s="23">
        <v>2130</v>
      </c>
      <c r="G212" s="24">
        <v>4.79</v>
      </c>
      <c r="H212" s="23">
        <f t="shared" si="6"/>
        <v>444.67640918580378</v>
      </c>
      <c r="I212" s="3"/>
    </row>
    <row r="213" spans="2:9">
      <c r="B213" s="3">
        <f t="shared" si="7"/>
        <v>209</v>
      </c>
      <c r="C213" s="3">
        <v>410</v>
      </c>
      <c r="D213" s="3">
        <v>2875</v>
      </c>
      <c r="E213" s="3" t="s">
        <v>17</v>
      </c>
      <c r="F213" s="23">
        <v>8250</v>
      </c>
      <c r="G213" s="23">
        <v>18.2</v>
      </c>
      <c r="H213" s="23">
        <f t="shared" si="6"/>
        <v>453.2967032967033</v>
      </c>
      <c r="I213" s="3"/>
    </row>
    <row r="214" spans="2:9">
      <c r="B214" s="3">
        <f t="shared" si="7"/>
        <v>210</v>
      </c>
      <c r="C214" s="3">
        <v>450</v>
      </c>
      <c r="D214" s="3">
        <v>3468</v>
      </c>
      <c r="E214" s="3" t="s">
        <v>17</v>
      </c>
      <c r="F214" s="23">
        <v>1700</v>
      </c>
      <c r="G214" s="24">
        <v>3.7</v>
      </c>
      <c r="H214" s="23">
        <f t="shared" si="6"/>
        <v>459.45945945945942</v>
      </c>
      <c r="I214" s="3"/>
    </row>
    <row r="215" spans="2:9">
      <c r="B215" s="3">
        <f t="shared" si="7"/>
        <v>211</v>
      </c>
      <c r="C215" s="3">
        <v>450</v>
      </c>
      <c r="D215" s="3">
        <v>3469</v>
      </c>
      <c r="E215" s="3" t="s">
        <v>17</v>
      </c>
      <c r="F215" s="23">
        <v>1800</v>
      </c>
      <c r="G215" s="24">
        <v>3.9</v>
      </c>
      <c r="H215" s="23">
        <f t="shared" si="6"/>
        <v>461.53846153846155</v>
      </c>
      <c r="I215" s="3"/>
    </row>
    <row r="216" spans="2:9">
      <c r="B216" s="3">
        <f t="shared" si="7"/>
        <v>212</v>
      </c>
      <c r="C216" s="3">
        <v>411</v>
      </c>
      <c r="D216" s="3">
        <v>2882</v>
      </c>
      <c r="E216" s="3" t="s">
        <v>17</v>
      </c>
      <c r="F216" s="23">
        <v>1300</v>
      </c>
      <c r="G216" s="24">
        <v>2.7</v>
      </c>
      <c r="H216" s="23">
        <f t="shared" si="6"/>
        <v>481.48148148148147</v>
      </c>
      <c r="I216" s="3"/>
    </row>
    <row r="217" spans="2:9">
      <c r="B217" s="3">
        <f t="shared" si="7"/>
        <v>213</v>
      </c>
      <c r="C217" s="3">
        <v>444</v>
      </c>
      <c r="D217" s="3">
        <v>3276</v>
      </c>
      <c r="E217" s="3" t="s">
        <v>17</v>
      </c>
      <c r="F217" s="23">
        <v>4000</v>
      </c>
      <c r="G217" s="24">
        <v>8</v>
      </c>
      <c r="H217" s="23">
        <f t="shared" si="6"/>
        <v>500</v>
      </c>
      <c r="I217" s="3"/>
    </row>
    <row r="218" spans="2:9">
      <c r="B218" s="3">
        <f t="shared" si="7"/>
        <v>214</v>
      </c>
      <c r="C218" s="3">
        <v>464</v>
      </c>
      <c r="D218" s="3">
        <v>3807</v>
      </c>
      <c r="E218" s="3" t="s">
        <v>17</v>
      </c>
      <c r="F218" s="23">
        <v>1015</v>
      </c>
      <c r="G218" s="24">
        <v>2</v>
      </c>
      <c r="H218" s="23">
        <f t="shared" si="6"/>
        <v>507.5</v>
      </c>
      <c r="I218" s="3"/>
    </row>
    <row r="219" spans="2:9">
      <c r="B219" s="3">
        <f t="shared" si="7"/>
        <v>215</v>
      </c>
      <c r="C219" s="3">
        <v>442</v>
      </c>
      <c r="D219" s="3">
        <v>3160</v>
      </c>
      <c r="E219" s="3" t="s">
        <v>17</v>
      </c>
      <c r="F219" s="23">
        <v>3300</v>
      </c>
      <c r="G219" s="24">
        <v>6.5</v>
      </c>
      <c r="H219" s="23">
        <f t="shared" si="6"/>
        <v>507.69230769230768</v>
      </c>
      <c r="I219" s="3"/>
    </row>
    <row r="220" spans="2:9">
      <c r="B220" s="3">
        <f t="shared" si="7"/>
        <v>216</v>
      </c>
      <c r="C220" s="3">
        <v>460</v>
      </c>
      <c r="D220" s="3">
        <v>3783</v>
      </c>
      <c r="E220" s="3" t="s">
        <v>17</v>
      </c>
      <c r="F220" s="23">
        <v>2070</v>
      </c>
      <c r="G220" s="24">
        <v>4</v>
      </c>
      <c r="H220" s="23">
        <f t="shared" si="6"/>
        <v>517.5</v>
      </c>
      <c r="I220" s="3"/>
    </row>
    <row r="221" spans="2:9">
      <c r="B221" s="3">
        <f t="shared" si="7"/>
        <v>217</v>
      </c>
      <c r="C221" s="3">
        <v>444</v>
      </c>
      <c r="D221" s="3">
        <v>3277</v>
      </c>
      <c r="E221" s="3" t="s">
        <v>17</v>
      </c>
      <c r="F221" s="23">
        <v>35900</v>
      </c>
      <c r="G221" s="23">
        <v>69</v>
      </c>
      <c r="H221" s="23">
        <f t="shared" si="6"/>
        <v>520.28985507246375</v>
      </c>
      <c r="I221" s="3"/>
    </row>
    <row r="222" spans="2:9">
      <c r="B222" s="3">
        <f t="shared" si="7"/>
        <v>218</v>
      </c>
      <c r="C222" s="3">
        <v>442</v>
      </c>
      <c r="D222" s="3">
        <v>3158</v>
      </c>
      <c r="E222" s="3" t="s">
        <v>17</v>
      </c>
      <c r="F222" s="23">
        <v>3600</v>
      </c>
      <c r="G222" s="24">
        <v>6.9</v>
      </c>
      <c r="H222" s="23">
        <f t="shared" si="6"/>
        <v>521.73913043478262</v>
      </c>
      <c r="I222" s="3"/>
    </row>
    <row r="223" spans="2:9">
      <c r="B223" s="3">
        <f t="shared" si="7"/>
        <v>219</v>
      </c>
      <c r="C223" s="3">
        <v>436</v>
      </c>
      <c r="D223" s="3">
        <v>3098</v>
      </c>
      <c r="E223" s="3" t="s">
        <v>17</v>
      </c>
      <c r="F223" s="23">
        <v>110000000</v>
      </c>
      <c r="G223" s="23">
        <v>210000</v>
      </c>
      <c r="H223" s="23">
        <f t="shared" si="6"/>
        <v>523.80952380952385</v>
      </c>
      <c r="I223" s="3"/>
    </row>
    <row r="224" spans="2:9">
      <c r="B224" s="3">
        <f t="shared" si="7"/>
        <v>220</v>
      </c>
      <c r="C224" s="3">
        <v>450</v>
      </c>
      <c r="D224" s="3">
        <v>3475</v>
      </c>
      <c r="E224" s="3" t="s">
        <v>17</v>
      </c>
      <c r="F224" s="23">
        <v>2100</v>
      </c>
      <c r="G224" s="24">
        <v>4</v>
      </c>
      <c r="H224" s="23">
        <f t="shared" si="6"/>
        <v>525</v>
      </c>
      <c r="I224" s="3"/>
    </row>
    <row r="225" spans="2:9">
      <c r="B225" s="3">
        <f t="shared" si="7"/>
        <v>221</v>
      </c>
      <c r="C225" s="3">
        <v>444</v>
      </c>
      <c r="D225" s="3">
        <v>3308</v>
      </c>
      <c r="E225" s="3" t="s">
        <v>17</v>
      </c>
      <c r="F225" s="23">
        <v>5800000</v>
      </c>
      <c r="G225" s="23">
        <v>11000</v>
      </c>
      <c r="H225" s="23">
        <f t="shared" si="6"/>
        <v>527.27272727272725</v>
      </c>
      <c r="I225" s="3"/>
    </row>
    <row r="226" spans="2:9">
      <c r="B226" s="3">
        <f t="shared" si="7"/>
        <v>222</v>
      </c>
      <c r="C226" s="3">
        <v>415</v>
      </c>
      <c r="D226" s="3">
        <v>2904</v>
      </c>
      <c r="E226" s="3" t="s">
        <v>17</v>
      </c>
      <c r="F226" s="23">
        <v>2820</v>
      </c>
      <c r="G226" s="24">
        <v>5.2</v>
      </c>
      <c r="H226" s="23">
        <f t="shared" si="6"/>
        <v>542.30769230769226</v>
      </c>
      <c r="I226" s="3"/>
    </row>
    <row r="227" spans="2:9">
      <c r="B227" s="3">
        <f t="shared" si="7"/>
        <v>223</v>
      </c>
      <c r="C227" s="3">
        <v>460</v>
      </c>
      <c r="D227" s="3">
        <v>3782</v>
      </c>
      <c r="E227" s="3" t="s">
        <v>17</v>
      </c>
      <c r="F227" s="23">
        <v>13040</v>
      </c>
      <c r="G227" s="23">
        <v>24</v>
      </c>
      <c r="H227" s="23">
        <f t="shared" si="6"/>
        <v>543.33333333333337</v>
      </c>
      <c r="I227" s="3"/>
    </row>
    <row r="228" spans="2:9">
      <c r="B228" s="3">
        <f t="shared" si="7"/>
        <v>224</v>
      </c>
      <c r="C228" s="3">
        <v>429</v>
      </c>
      <c r="D228" s="3">
        <v>2992</v>
      </c>
      <c r="E228" s="3" t="s">
        <v>17</v>
      </c>
      <c r="F228" s="23">
        <v>25100</v>
      </c>
      <c r="G228" s="23">
        <v>45</v>
      </c>
      <c r="H228" s="23">
        <f t="shared" si="6"/>
        <v>557.77777777777783</v>
      </c>
      <c r="I228" s="3"/>
    </row>
    <row r="229" spans="2:9">
      <c r="B229" s="3">
        <f t="shared" si="7"/>
        <v>225</v>
      </c>
      <c r="C229" s="3">
        <v>450</v>
      </c>
      <c r="D229" s="3">
        <v>3495</v>
      </c>
      <c r="E229" s="3" t="s">
        <v>17</v>
      </c>
      <c r="F229" s="23">
        <v>2600</v>
      </c>
      <c r="G229" s="24">
        <v>4.2</v>
      </c>
      <c r="H229" s="23">
        <f t="shared" si="6"/>
        <v>619.04761904761904</v>
      </c>
      <c r="I229" s="3"/>
    </row>
    <row r="230" spans="2:9">
      <c r="B230" s="3">
        <f t="shared" si="7"/>
        <v>226</v>
      </c>
      <c r="C230" s="3">
        <v>417</v>
      </c>
      <c r="D230" s="3">
        <v>2921</v>
      </c>
      <c r="E230" s="3" t="s">
        <v>17</v>
      </c>
      <c r="F230" s="23">
        <v>38400</v>
      </c>
      <c r="G230" s="23">
        <v>61.4</v>
      </c>
      <c r="H230" s="23">
        <f t="shared" si="6"/>
        <v>625.40716612377855</v>
      </c>
      <c r="I230" s="3"/>
    </row>
    <row r="231" spans="2:9">
      <c r="B231" s="3">
        <f t="shared" si="7"/>
        <v>227</v>
      </c>
      <c r="C231" s="3">
        <v>444</v>
      </c>
      <c r="D231" s="3">
        <v>3343</v>
      </c>
      <c r="E231" s="3" t="s">
        <v>17</v>
      </c>
      <c r="F231" s="23">
        <v>1700000</v>
      </c>
      <c r="G231" s="23">
        <v>2600</v>
      </c>
      <c r="H231" s="23">
        <f t="shared" si="6"/>
        <v>653.84615384615381</v>
      </c>
      <c r="I231" s="3"/>
    </row>
    <row r="232" spans="2:9">
      <c r="B232" s="3">
        <f t="shared" si="7"/>
        <v>228</v>
      </c>
      <c r="C232" s="3">
        <v>444</v>
      </c>
      <c r="D232" s="3">
        <v>3261</v>
      </c>
      <c r="E232" s="3" t="s">
        <v>17</v>
      </c>
      <c r="F232" s="23">
        <v>22900000</v>
      </c>
      <c r="G232" s="23">
        <v>35000</v>
      </c>
      <c r="H232" s="23">
        <f t="shared" si="6"/>
        <v>654.28571428571433</v>
      </c>
      <c r="I232" s="3"/>
    </row>
    <row r="233" spans="2:9">
      <c r="B233" s="3">
        <f t="shared" si="7"/>
        <v>229</v>
      </c>
      <c r="C233" s="3">
        <v>469</v>
      </c>
      <c r="D233" s="3">
        <v>3861</v>
      </c>
      <c r="E233" s="3" t="s">
        <v>17</v>
      </c>
      <c r="F233" s="23">
        <v>5190</v>
      </c>
      <c r="G233" s="24">
        <v>7.9</v>
      </c>
      <c r="H233" s="23">
        <f t="shared" si="6"/>
        <v>656.96202531645565</v>
      </c>
      <c r="I233" s="3"/>
    </row>
    <row r="234" spans="2:9">
      <c r="B234" s="3">
        <f t="shared" si="7"/>
        <v>230</v>
      </c>
      <c r="C234" s="3">
        <v>442</v>
      </c>
      <c r="D234" s="3">
        <v>3161</v>
      </c>
      <c r="E234" s="3" t="s">
        <v>17</v>
      </c>
      <c r="F234" s="23">
        <v>3700</v>
      </c>
      <c r="G234" s="24">
        <v>5.5</v>
      </c>
      <c r="H234" s="23">
        <f t="shared" si="6"/>
        <v>672.72727272727275</v>
      </c>
      <c r="I234" s="3"/>
    </row>
    <row r="235" spans="2:9">
      <c r="B235" s="3">
        <f t="shared" si="7"/>
        <v>231</v>
      </c>
      <c r="C235" s="3">
        <v>444</v>
      </c>
      <c r="D235" s="3">
        <v>3347</v>
      </c>
      <c r="E235" s="3" t="s">
        <v>17</v>
      </c>
      <c r="F235" s="23">
        <v>158000000</v>
      </c>
      <c r="G235" s="23">
        <v>230000</v>
      </c>
      <c r="H235" s="23">
        <f t="shared" si="6"/>
        <v>686.95652173913038</v>
      </c>
      <c r="I235" s="3"/>
    </row>
    <row r="236" spans="2:9">
      <c r="B236" s="3">
        <f t="shared" si="7"/>
        <v>232</v>
      </c>
      <c r="C236" s="3">
        <v>442</v>
      </c>
      <c r="D236" s="3">
        <v>3165</v>
      </c>
      <c r="E236" s="3" t="s">
        <v>17</v>
      </c>
      <c r="F236" s="23">
        <v>15000</v>
      </c>
      <c r="G236" s="23">
        <v>21</v>
      </c>
      <c r="H236" s="23">
        <f t="shared" si="6"/>
        <v>714.28571428571433</v>
      </c>
      <c r="I236" s="3"/>
    </row>
    <row r="237" spans="2:9">
      <c r="B237" s="3">
        <f t="shared" si="7"/>
        <v>233</v>
      </c>
      <c r="C237" s="3">
        <v>452</v>
      </c>
      <c r="D237" s="3">
        <v>3546</v>
      </c>
      <c r="E237" s="3" t="s">
        <v>17</v>
      </c>
      <c r="F237" s="23">
        <v>2700</v>
      </c>
      <c r="G237" s="24">
        <v>3.7</v>
      </c>
      <c r="H237" s="23">
        <f t="shared" si="6"/>
        <v>729.72972972972968</v>
      </c>
      <c r="I237" s="3"/>
    </row>
    <row r="238" spans="2:9">
      <c r="B238" s="3">
        <f t="shared" si="7"/>
        <v>234</v>
      </c>
      <c r="C238" s="3">
        <v>438</v>
      </c>
      <c r="D238" s="3">
        <v>3112</v>
      </c>
      <c r="E238" s="3" t="s">
        <v>17</v>
      </c>
      <c r="F238" s="23">
        <v>11000000</v>
      </c>
      <c r="G238" s="23">
        <v>15000</v>
      </c>
      <c r="H238" s="23">
        <f t="shared" si="6"/>
        <v>733.33333333333337</v>
      </c>
      <c r="I238" s="3"/>
    </row>
    <row r="239" spans="2:9">
      <c r="B239" s="3">
        <f t="shared" si="7"/>
        <v>235</v>
      </c>
      <c r="C239" s="3">
        <v>413</v>
      </c>
      <c r="D239" s="3">
        <v>2894</v>
      </c>
      <c r="E239" s="3" t="s">
        <v>17</v>
      </c>
      <c r="F239" s="23">
        <v>64700</v>
      </c>
      <c r="G239" s="23">
        <v>84.4</v>
      </c>
      <c r="H239" s="23">
        <f t="shared" si="6"/>
        <v>766.5876777251184</v>
      </c>
      <c r="I239" s="3"/>
    </row>
    <row r="240" spans="2:9">
      <c r="B240" s="3">
        <f t="shared" si="7"/>
        <v>236</v>
      </c>
      <c r="C240" s="3">
        <v>442</v>
      </c>
      <c r="D240" s="3">
        <v>3162</v>
      </c>
      <c r="E240" s="3" t="s">
        <v>17</v>
      </c>
      <c r="F240" s="23">
        <v>9200</v>
      </c>
      <c r="G240" s="23">
        <v>12</v>
      </c>
      <c r="H240" s="23">
        <f t="shared" si="6"/>
        <v>766.66666666666663</v>
      </c>
      <c r="I240" s="3"/>
    </row>
    <row r="241" spans="2:9">
      <c r="B241" s="3">
        <f t="shared" si="7"/>
        <v>237</v>
      </c>
      <c r="C241" s="3">
        <v>444</v>
      </c>
      <c r="D241" s="3">
        <v>3232</v>
      </c>
      <c r="E241" s="3" t="s">
        <v>17</v>
      </c>
      <c r="F241" s="23">
        <v>7810</v>
      </c>
      <c r="G241" s="23">
        <v>10</v>
      </c>
      <c r="H241" s="23">
        <f t="shared" si="6"/>
        <v>781</v>
      </c>
      <c r="I241" s="3"/>
    </row>
    <row r="242" spans="2:9">
      <c r="B242" s="3">
        <f t="shared" si="7"/>
        <v>238</v>
      </c>
      <c r="C242" s="3">
        <v>444</v>
      </c>
      <c r="D242" s="3">
        <v>3326</v>
      </c>
      <c r="E242" s="3" t="s">
        <v>17</v>
      </c>
      <c r="F242" s="23">
        <v>15400</v>
      </c>
      <c r="G242" s="23">
        <v>19</v>
      </c>
      <c r="H242" s="23">
        <f t="shared" si="6"/>
        <v>810.52631578947364</v>
      </c>
      <c r="I242" s="3"/>
    </row>
    <row r="243" spans="2:9">
      <c r="B243" s="3">
        <f t="shared" si="7"/>
        <v>239</v>
      </c>
      <c r="C243" s="3">
        <v>464</v>
      </c>
      <c r="D243" s="3">
        <v>3824</v>
      </c>
      <c r="E243" s="3" t="s">
        <v>17</v>
      </c>
      <c r="F243" s="23">
        <v>16240</v>
      </c>
      <c r="G243" s="23">
        <v>20</v>
      </c>
      <c r="H243" s="23">
        <f t="shared" si="6"/>
        <v>812</v>
      </c>
      <c r="I243" s="3"/>
    </row>
    <row r="244" spans="2:9">
      <c r="B244" s="3">
        <f t="shared" si="7"/>
        <v>240</v>
      </c>
      <c r="C244" s="3">
        <v>450</v>
      </c>
      <c r="D244" s="3">
        <v>3471</v>
      </c>
      <c r="E244" s="3" t="s">
        <v>17</v>
      </c>
      <c r="F244" s="23">
        <v>5700</v>
      </c>
      <c r="G244" s="24">
        <v>7</v>
      </c>
      <c r="H244" s="23">
        <f t="shared" si="6"/>
        <v>814.28571428571433</v>
      </c>
      <c r="I244" s="3"/>
    </row>
    <row r="245" spans="2:9">
      <c r="B245" s="3">
        <f t="shared" si="7"/>
        <v>241</v>
      </c>
      <c r="C245" s="3">
        <v>425</v>
      </c>
      <c r="D245" s="3">
        <v>2972</v>
      </c>
      <c r="E245" s="3" t="s">
        <v>17</v>
      </c>
      <c r="F245" s="23">
        <v>2650</v>
      </c>
      <c r="G245" s="24">
        <v>3.25</v>
      </c>
      <c r="H245" s="23">
        <f t="shared" si="6"/>
        <v>815.38461538461536</v>
      </c>
      <c r="I245" s="3"/>
    </row>
    <row r="246" spans="2:9">
      <c r="B246" s="3">
        <f t="shared" si="7"/>
        <v>242</v>
      </c>
      <c r="C246" s="3">
        <v>454</v>
      </c>
      <c r="D246" s="3">
        <v>3556</v>
      </c>
      <c r="E246" s="3" t="s">
        <v>17</v>
      </c>
      <c r="F246" s="23">
        <v>1100000</v>
      </c>
      <c r="G246" s="23">
        <v>1300</v>
      </c>
      <c r="H246" s="23">
        <f t="shared" si="6"/>
        <v>846.15384615384619</v>
      </c>
      <c r="I246" s="3"/>
    </row>
    <row r="247" spans="2:9">
      <c r="B247" s="3">
        <f t="shared" si="7"/>
        <v>243</v>
      </c>
      <c r="C247" s="3">
        <v>413</v>
      </c>
      <c r="D247" s="3">
        <v>2892</v>
      </c>
      <c r="E247" s="3" t="s">
        <v>17</v>
      </c>
      <c r="F247" s="23">
        <v>15600</v>
      </c>
      <c r="G247" s="23">
        <v>18.2</v>
      </c>
      <c r="H247" s="23">
        <f t="shared" si="6"/>
        <v>857.14285714285722</v>
      </c>
      <c r="I247" s="3"/>
    </row>
    <row r="248" spans="2:9">
      <c r="B248" s="3">
        <f t="shared" si="7"/>
        <v>244</v>
      </c>
      <c r="C248" s="3">
        <v>474</v>
      </c>
      <c r="D248" s="3">
        <v>6388</v>
      </c>
      <c r="E248" s="3" t="s">
        <v>17</v>
      </c>
      <c r="F248" s="23">
        <v>113767000</v>
      </c>
      <c r="G248" s="23">
        <v>127000</v>
      </c>
      <c r="H248" s="23">
        <f t="shared" si="6"/>
        <v>895.80314960629926</v>
      </c>
      <c r="I248" s="3"/>
    </row>
    <row r="249" spans="2:9" ht="16.5" thickBot="1">
      <c r="B249" s="19">
        <f t="shared" si="7"/>
        <v>245</v>
      </c>
      <c r="C249" s="19">
        <v>450</v>
      </c>
      <c r="D249" s="19">
        <v>3473</v>
      </c>
      <c r="E249" s="19" t="s">
        <v>17</v>
      </c>
      <c r="F249" s="20">
        <v>450000</v>
      </c>
      <c r="G249" s="20">
        <v>500</v>
      </c>
      <c r="H249" s="20">
        <f t="shared" si="6"/>
        <v>900</v>
      </c>
      <c r="I249" s="21">
        <f>(B249-I83)</f>
        <v>166</v>
      </c>
    </row>
    <row r="250" spans="2:9">
      <c r="B250" s="3">
        <f t="shared" si="7"/>
        <v>246</v>
      </c>
      <c r="C250" s="3">
        <v>413</v>
      </c>
      <c r="D250" s="3">
        <v>2891</v>
      </c>
      <c r="E250" s="3" t="s">
        <v>17</v>
      </c>
      <c r="F250" s="23">
        <v>139000</v>
      </c>
      <c r="G250" s="23">
        <v>150</v>
      </c>
      <c r="H250" s="23">
        <f t="shared" si="6"/>
        <v>926.66666666666663</v>
      </c>
      <c r="I250" s="3"/>
    </row>
    <row r="251" spans="2:9">
      <c r="B251" s="3">
        <f t="shared" si="7"/>
        <v>247</v>
      </c>
      <c r="C251" s="3">
        <v>420</v>
      </c>
      <c r="D251" s="3">
        <v>2941</v>
      </c>
      <c r="E251" s="3" t="s">
        <v>17</v>
      </c>
      <c r="F251" s="23">
        <v>43200</v>
      </c>
      <c r="G251" s="23">
        <v>46.1</v>
      </c>
      <c r="H251" s="23">
        <f t="shared" si="6"/>
        <v>937.09327548806937</v>
      </c>
      <c r="I251" s="3"/>
    </row>
    <row r="252" spans="2:9">
      <c r="B252" s="3">
        <f t="shared" si="7"/>
        <v>248</v>
      </c>
      <c r="C252" s="3">
        <v>450</v>
      </c>
      <c r="D252" s="3">
        <v>3461</v>
      </c>
      <c r="E252" s="3" t="s">
        <v>17</v>
      </c>
      <c r="F252" s="23">
        <v>4100</v>
      </c>
      <c r="G252" s="24">
        <v>4.3</v>
      </c>
      <c r="H252" s="23">
        <f t="shared" si="6"/>
        <v>953.48837209302326</v>
      </c>
      <c r="I252" s="3"/>
    </row>
    <row r="253" spans="2:9">
      <c r="B253" s="3">
        <f t="shared" si="7"/>
        <v>249</v>
      </c>
      <c r="C253" s="3">
        <v>442</v>
      </c>
      <c r="D253" s="3">
        <v>3164</v>
      </c>
      <c r="E253" s="3" t="s">
        <v>17</v>
      </c>
      <c r="F253" s="23">
        <v>21000</v>
      </c>
      <c r="G253" s="23">
        <v>22</v>
      </c>
      <c r="H253" s="23">
        <f t="shared" si="6"/>
        <v>954.5454545454545</v>
      </c>
      <c r="I253" s="3"/>
    </row>
    <row r="254" spans="2:9">
      <c r="B254" s="3">
        <f t="shared" si="7"/>
        <v>250</v>
      </c>
      <c r="C254" s="3">
        <v>439</v>
      </c>
      <c r="D254" s="3">
        <v>3116</v>
      </c>
      <c r="E254" s="3" t="s">
        <v>17</v>
      </c>
      <c r="F254" s="23">
        <v>270000</v>
      </c>
      <c r="G254" s="23">
        <v>280</v>
      </c>
      <c r="H254" s="23">
        <f t="shared" si="6"/>
        <v>964.28571428571433</v>
      </c>
      <c r="I254" s="3"/>
    </row>
    <row r="255" spans="2:9">
      <c r="B255" s="3">
        <f t="shared" si="7"/>
        <v>251</v>
      </c>
      <c r="C255" s="3">
        <v>464</v>
      </c>
      <c r="D255" s="3">
        <v>3816</v>
      </c>
      <c r="E255" s="3" t="s">
        <v>17</v>
      </c>
      <c r="F255" s="23">
        <v>2016</v>
      </c>
      <c r="G255" s="24">
        <v>2</v>
      </c>
      <c r="H255" s="23">
        <f t="shared" si="6"/>
        <v>1008</v>
      </c>
      <c r="I255" s="3"/>
    </row>
    <row r="256" spans="2:9">
      <c r="B256" s="3">
        <f t="shared" si="7"/>
        <v>252</v>
      </c>
      <c r="C256" s="3">
        <v>410</v>
      </c>
      <c r="D256" s="3">
        <v>2876</v>
      </c>
      <c r="E256" s="3" t="s">
        <v>17</v>
      </c>
      <c r="F256" s="23">
        <v>2860</v>
      </c>
      <c r="G256" s="24">
        <v>2.8</v>
      </c>
      <c r="H256" s="23">
        <f t="shared" si="6"/>
        <v>1021.4285714285714</v>
      </c>
      <c r="I256" s="3"/>
    </row>
    <row r="257" spans="2:9">
      <c r="B257" s="3">
        <f t="shared" si="7"/>
        <v>253</v>
      </c>
      <c r="C257" s="3">
        <v>413</v>
      </c>
      <c r="D257" s="3">
        <v>2895</v>
      </c>
      <c r="E257" s="3" t="s">
        <v>17</v>
      </c>
      <c r="F257" s="23">
        <v>12600</v>
      </c>
      <c r="G257" s="23">
        <v>12</v>
      </c>
      <c r="H257" s="23">
        <f t="shared" si="6"/>
        <v>1050</v>
      </c>
      <c r="I257" s="3"/>
    </row>
    <row r="258" spans="2:9">
      <c r="B258" s="3">
        <f t="shared" si="7"/>
        <v>254</v>
      </c>
      <c r="C258" s="3">
        <v>444</v>
      </c>
      <c r="D258" s="3">
        <v>3362</v>
      </c>
      <c r="E258" s="3" t="s">
        <v>17</v>
      </c>
      <c r="F258" s="23">
        <v>4500000</v>
      </c>
      <c r="G258" s="23">
        <v>4200</v>
      </c>
      <c r="H258" s="23">
        <f t="shared" si="6"/>
        <v>1071.4285714285713</v>
      </c>
      <c r="I258" s="3"/>
    </row>
    <row r="259" spans="2:9">
      <c r="B259" s="3">
        <f t="shared" si="7"/>
        <v>255</v>
      </c>
      <c r="C259" s="3">
        <v>412</v>
      </c>
      <c r="D259" s="3">
        <v>2889</v>
      </c>
      <c r="E259" s="3" t="s">
        <v>17</v>
      </c>
      <c r="F259" s="23">
        <v>43400</v>
      </c>
      <c r="G259" s="23">
        <v>40</v>
      </c>
      <c r="H259" s="23">
        <f t="shared" si="6"/>
        <v>1085</v>
      </c>
      <c r="I259" s="3"/>
    </row>
    <row r="260" spans="2:9">
      <c r="B260" s="3">
        <f t="shared" si="7"/>
        <v>256</v>
      </c>
      <c r="C260" s="3">
        <v>450</v>
      </c>
      <c r="D260" s="3">
        <v>3517</v>
      </c>
      <c r="E260" s="3" t="s">
        <v>17</v>
      </c>
      <c r="F260" s="23">
        <v>9800</v>
      </c>
      <c r="G260" s="24">
        <v>9</v>
      </c>
      <c r="H260" s="23">
        <f t="shared" si="6"/>
        <v>1088.8888888888889</v>
      </c>
      <c r="I260" s="3"/>
    </row>
    <row r="261" spans="2:9">
      <c r="B261" s="3">
        <f t="shared" si="7"/>
        <v>257</v>
      </c>
      <c r="C261" s="3">
        <v>464</v>
      </c>
      <c r="D261" s="3">
        <v>3815</v>
      </c>
      <c r="E261" s="3" t="s">
        <v>17</v>
      </c>
      <c r="F261" s="23">
        <v>2180</v>
      </c>
      <c r="G261" s="24">
        <v>2</v>
      </c>
      <c r="H261" s="23">
        <f t="shared" ref="H261:H324" si="8">F261/G261</f>
        <v>1090</v>
      </c>
      <c r="I261" s="3"/>
    </row>
    <row r="262" spans="2:9">
      <c r="B262" s="3">
        <f t="shared" ref="B262:B325" si="9">1+B261</f>
        <v>258</v>
      </c>
      <c r="C262" s="3">
        <v>421</v>
      </c>
      <c r="D262" s="3">
        <v>2948</v>
      </c>
      <c r="E262" s="3" t="s">
        <v>17</v>
      </c>
      <c r="F262" s="23">
        <v>9980000</v>
      </c>
      <c r="G262" s="23">
        <v>9090</v>
      </c>
      <c r="H262" s="23">
        <f t="shared" si="8"/>
        <v>1097.9097909790978</v>
      </c>
      <c r="I262" s="3"/>
    </row>
    <row r="263" spans="2:9">
      <c r="B263" s="3">
        <f t="shared" si="9"/>
        <v>259</v>
      </c>
      <c r="C263" s="3">
        <v>440</v>
      </c>
      <c r="D263" s="3">
        <v>3128</v>
      </c>
      <c r="E263" s="3" t="s">
        <v>17</v>
      </c>
      <c r="F263" s="23">
        <v>3570</v>
      </c>
      <c r="G263" s="24">
        <v>3.19</v>
      </c>
      <c r="H263" s="23">
        <f t="shared" si="8"/>
        <v>1119.1222570532916</v>
      </c>
      <c r="I263" s="3"/>
    </row>
    <row r="264" spans="2:9">
      <c r="B264" s="3">
        <f t="shared" si="9"/>
        <v>260</v>
      </c>
      <c r="C264" s="3">
        <v>450</v>
      </c>
      <c r="D264" s="3">
        <v>3474</v>
      </c>
      <c r="E264" s="3" t="s">
        <v>17</v>
      </c>
      <c r="F264" s="23">
        <v>4900</v>
      </c>
      <c r="G264" s="24">
        <v>4.3</v>
      </c>
      <c r="H264" s="23">
        <f t="shared" si="8"/>
        <v>1139.5348837209303</v>
      </c>
      <c r="I264" s="3"/>
    </row>
    <row r="265" spans="2:9">
      <c r="B265" s="3">
        <f t="shared" si="9"/>
        <v>261</v>
      </c>
      <c r="C265" s="3">
        <v>446</v>
      </c>
      <c r="D265" s="3">
        <v>3405</v>
      </c>
      <c r="E265" s="3" t="s">
        <v>17</v>
      </c>
      <c r="F265" s="23">
        <v>44000</v>
      </c>
      <c r="G265" s="23">
        <v>37</v>
      </c>
      <c r="H265" s="23">
        <f t="shared" si="8"/>
        <v>1189.1891891891892</v>
      </c>
      <c r="I265" s="3"/>
    </row>
    <row r="266" spans="2:9">
      <c r="B266" s="3">
        <f t="shared" si="9"/>
        <v>262</v>
      </c>
      <c r="C266" s="3">
        <v>439</v>
      </c>
      <c r="D266" s="3">
        <v>3119</v>
      </c>
      <c r="E266" s="3" t="s">
        <v>17</v>
      </c>
      <c r="F266" s="23">
        <v>110000000</v>
      </c>
      <c r="G266" s="23">
        <v>91000</v>
      </c>
      <c r="H266" s="23">
        <f t="shared" si="8"/>
        <v>1208.7912087912089</v>
      </c>
      <c r="I266" s="3"/>
    </row>
    <row r="267" spans="2:9">
      <c r="B267" s="3">
        <f t="shared" si="9"/>
        <v>263</v>
      </c>
      <c r="C267" s="3">
        <v>454</v>
      </c>
      <c r="D267" s="3">
        <v>3557</v>
      </c>
      <c r="E267" s="3" t="s">
        <v>17</v>
      </c>
      <c r="F267" s="23">
        <v>17000000</v>
      </c>
      <c r="G267" s="23">
        <v>14000</v>
      </c>
      <c r="H267" s="23">
        <f t="shared" si="8"/>
        <v>1214.2857142857142</v>
      </c>
      <c r="I267" s="3"/>
    </row>
    <row r="268" spans="2:9">
      <c r="B268" s="3">
        <f t="shared" si="9"/>
        <v>264</v>
      </c>
      <c r="C268" s="3">
        <v>446</v>
      </c>
      <c r="D268" s="3">
        <v>3385</v>
      </c>
      <c r="E268" s="3" t="s">
        <v>17</v>
      </c>
      <c r="F268" s="23">
        <v>31000</v>
      </c>
      <c r="G268" s="23">
        <v>25</v>
      </c>
      <c r="H268" s="23">
        <f t="shared" si="8"/>
        <v>1240</v>
      </c>
      <c r="I268" s="3"/>
    </row>
    <row r="269" spans="2:9">
      <c r="B269" s="3">
        <f t="shared" si="9"/>
        <v>265</v>
      </c>
      <c r="C269" s="3">
        <v>439</v>
      </c>
      <c r="D269" s="3">
        <v>3121</v>
      </c>
      <c r="E269" s="3" t="s">
        <v>17</v>
      </c>
      <c r="F269" s="23">
        <v>180000000</v>
      </c>
      <c r="G269" s="23">
        <v>140000</v>
      </c>
      <c r="H269" s="23">
        <f t="shared" si="8"/>
        <v>1285.7142857142858</v>
      </c>
      <c r="I269" s="3"/>
    </row>
    <row r="270" spans="2:9">
      <c r="B270" s="3">
        <f t="shared" si="9"/>
        <v>266</v>
      </c>
      <c r="C270" s="3">
        <v>465</v>
      </c>
      <c r="D270" s="3">
        <v>3832</v>
      </c>
      <c r="E270" s="3" t="s">
        <v>17</v>
      </c>
      <c r="F270" s="23">
        <v>55620</v>
      </c>
      <c r="G270" s="23">
        <v>43</v>
      </c>
      <c r="H270" s="23">
        <f t="shared" si="8"/>
        <v>1293.4883720930231</v>
      </c>
      <c r="I270" s="3"/>
    </row>
    <row r="271" spans="2:9">
      <c r="B271" s="3">
        <f t="shared" si="9"/>
        <v>267</v>
      </c>
      <c r="C271" s="3">
        <v>464</v>
      </c>
      <c r="D271" s="3">
        <v>3801</v>
      </c>
      <c r="E271" s="3" t="s">
        <v>17</v>
      </c>
      <c r="F271" s="23">
        <v>2588</v>
      </c>
      <c r="G271" s="24">
        <v>2</v>
      </c>
      <c r="H271" s="23">
        <f t="shared" si="8"/>
        <v>1294</v>
      </c>
      <c r="I271" s="3"/>
    </row>
    <row r="272" spans="2:9">
      <c r="B272" s="3">
        <f t="shared" si="9"/>
        <v>268</v>
      </c>
      <c r="C272" s="3">
        <v>438</v>
      </c>
      <c r="D272" s="3">
        <v>3110</v>
      </c>
      <c r="E272" s="3" t="s">
        <v>17</v>
      </c>
      <c r="F272" s="23">
        <v>13000000</v>
      </c>
      <c r="G272" s="23">
        <v>10000</v>
      </c>
      <c r="H272" s="23">
        <f t="shared" si="8"/>
        <v>1300</v>
      </c>
      <c r="I272" s="3"/>
    </row>
    <row r="273" spans="2:9">
      <c r="B273" s="3">
        <f t="shared" si="9"/>
        <v>269</v>
      </c>
      <c r="C273" s="3">
        <v>438</v>
      </c>
      <c r="D273" s="3">
        <v>3111</v>
      </c>
      <c r="E273" s="3" t="s">
        <v>17</v>
      </c>
      <c r="F273" s="23">
        <v>15000000</v>
      </c>
      <c r="G273" s="23">
        <v>11000</v>
      </c>
      <c r="H273" s="23">
        <f t="shared" si="8"/>
        <v>1363.6363636363637</v>
      </c>
      <c r="I273" s="3"/>
    </row>
    <row r="274" spans="2:9">
      <c r="B274" s="3">
        <f t="shared" si="9"/>
        <v>270</v>
      </c>
      <c r="C274" s="3">
        <v>466</v>
      </c>
      <c r="D274" s="3">
        <v>3836</v>
      </c>
      <c r="E274" s="3" t="s">
        <v>17</v>
      </c>
      <c r="F274" s="23">
        <v>6426</v>
      </c>
      <c r="G274" s="24">
        <v>4.4000000000000004</v>
      </c>
      <c r="H274" s="23">
        <f t="shared" si="8"/>
        <v>1460.4545454545453</v>
      </c>
      <c r="I274" s="3"/>
    </row>
    <row r="275" spans="2:9">
      <c r="B275" s="3">
        <f t="shared" si="9"/>
        <v>271</v>
      </c>
      <c r="C275" s="3">
        <v>446</v>
      </c>
      <c r="D275" s="3">
        <v>3376</v>
      </c>
      <c r="E275" s="3" t="s">
        <v>17</v>
      </c>
      <c r="F275" s="23">
        <v>7000</v>
      </c>
      <c r="G275" s="24">
        <v>4.5999999999999996</v>
      </c>
      <c r="H275" s="23">
        <f t="shared" si="8"/>
        <v>1521.7391304347827</v>
      </c>
      <c r="I275" s="3"/>
    </row>
    <row r="276" spans="2:9">
      <c r="B276" s="3">
        <f t="shared" si="9"/>
        <v>272</v>
      </c>
      <c r="C276" s="3">
        <v>431</v>
      </c>
      <c r="D276" s="3">
        <v>3005</v>
      </c>
      <c r="E276" s="3" t="s">
        <v>17</v>
      </c>
      <c r="F276" s="23">
        <v>73800</v>
      </c>
      <c r="G276" s="23">
        <v>45</v>
      </c>
      <c r="H276" s="23">
        <f t="shared" si="8"/>
        <v>1640</v>
      </c>
      <c r="I276" s="3"/>
    </row>
    <row r="277" spans="2:9">
      <c r="B277" s="3">
        <f t="shared" si="9"/>
        <v>273</v>
      </c>
      <c r="C277" s="3">
        <v>429</v>
      </c>
      <c r="D277" s="3">
        <v>2993</v>
      </c>
      <c r="E277" s="3" t="s">
        <v>17</v>
      </c>
      <c r="F277" s="23">
        <v>75500</v>
      </c>
      <c r="G277" s="23">
        <v>45</v>
      </c>
      <c r="H277" s="23">
        <f t="shared" si="8"/>
        <v>1677.7777777777778</v>
      </c>
      <c r="I277" s="3"/>
    </row>
    <row r="278" spans="2:9">
      <c r="B278" s="3">
        <f t="shared" si="9"/>
        <v>274</v>
      </c>
      <c r="C278" s="3">
        <v>420</v>
      </c>
      <c r="D278" s="3">
        <v>2942</v>
      </c>
      <c r="E278" s="3" t="s">
        <v>17</v>
      </c>
      <c r="F278" s="23">
        <v>456000</v>
      </c>
      <c r="G278" s="23">
        <v>270</v>
      </c>
      <c r="H278" s="23">
        <f t="shared" si="8"/>
        <v>1688.8888888888889</v>
      </c>
      <c r="I278" s="3"/>
    </row>
    <row r="279" spans="2:9">
      <c r="B279" s="3">
        <f t="shared" si="9"/>
        <v>275</v>
      </c>
      <c r="C279" s="3">
        <v>441</v>
      </c>
      <c r="D279" s="3">
        <v>3150</v>
      </c>
      <c r="E279" s="3" t="s">
        <v>17</v>
      </c>
      <c r="F279" s="23">
        <v>270000</v>
      </c>
      <c r="G279" s="23">
        <v>140</v>
      </c>
      <c r="H279" s="23">
        <f t="shared" si="8"/>
        <v>1928.5714285714287</v>
      </c>
      <c r="I279" s="3"/>
    </row>
    <row r="280" spans="2:9">
      <c r="B280" s="3">
        <f t="shared" si="9"/>
        <v>276</v>
      </c>
      <c r="C280" s="3">
        <v>474</v>
      </c>
      <c r="D280" s="3">
        <v>6393</v>
      </c>
      <c r="E280" s="3" t="s">
        <v>17</v>
      </c>
      <c r="F280" s="23">
        <v>397327.2</v>
      </c>
      <c r="G280" s="23">
        <v>198</v>
      </c>
      <c r="H280" s="23">
        <f t="shared" si="8"/>
        <v>2006.7030303030303</v>
      </c>
      <c r="I280" s="3"/>
    </row>
    <row r="281" spans="2:9">
      <c r="B281" s="3">
        <f t="shared" si="9"/>
        <v>277</v>
      </c>
      <c r="C281" s="3">
        <v>439</v>
      </c>
      <c r="D281" s="3">
        <v>3118</v>
      </c>
      <c r="E281" s="3" t="s">
        <v>17</v>
      </c>
      <c r="F281" s="23">
        <v>1700000</v>
      </c>
      <c r="G281" s="23">
        <v>800</v>
      </c>
      <c r="H281" s="23">
        <f t="shared" si="8"/>
        <v>2125</v>
      </c>
      <c r="I281" s="3"/>
    </row>
    <row r="282" spans="2:9">
      <c r="B282" s="3">
        <f t="shared" si="9"/>
        <v>278</v>
      </c>
      <c r="C282" s="3">
        <v>464</v>
      </c>
      <c r="D282" s="3">
        <v>3802</v>
      </c>
      <c r="E282" s="3" t="s">
        <v>17</v>
      </c>
      <c r="F282" s="23">
        <v>45480</v>
      </c>
      <c r="G282" s="23">
        <v>20</v>
      </c>
      <c r="H282" s="23">
        <f t="shared" si="8"/>
        <v>2274</v>
      </c>
      <c r="I282" s="3"/>
    </row>
    <row r="283" spans="2:9">
      <c r="B283" s="3">
        <f t="shared" si="9"/>
        <v>279</v>
      </c>
      <c r="C283" s="3">
        <v>446</v>
      </c>
      <c r="D283" s="3">
        <v>3375</v>
      </c>
      <c r="E283" s="3" t="s">
        <v>17</v>
      </c>
      <c r="F283" s="23">
        <v>28000</v>
      </c>
      <c r="G283" s="23">
        <v>12</v>
      </c>
      <c r="H283" s="23">
        <f t="shared" si="8"/>
        <v>2333.3333333333335</v>
      </c>
      <c r="I283" s="3"/>
    </row>
    <row r="284" spans="2:9">
      <c r="B284" s="3">
        <f t="shared" si="9"/>
        <v>280</v>
      </c>
      <c r="C284" s="3">
        <v>446</v>
      </c>
      <c r="D284" s="3">
        <v>3417</v>
      </c>
      <c r="E284" s="3" t="s">
        <v>17</v>
      </c>
      <c r="F284" s="23">
        <v>40000</v>
      </c>
      <c r="G284" s="23">
        <v>17</v>
      </c>
      <c r="H284" s="23">
        <f t="shared" si="8"/>
        <v>2352.9411764705883</v>
      </c>
      <c r="I284" s="3"/>
    </row>
    <row r="285" spans="2:9">
      <c r="B285" s="3">
        <f t="shared" si="9"/>
        <v>281</v>
      </c>
      <c r="C285" s="3">
        <v>450</v>
      </c>
      <c r="D285" s="3">
        <v>3470</v>
      </c>
      <c r="E285" s="3" t="s">
        <v>17</v>
      </c>
      <c r="F285" s="23">
        <v>65000</v>
      </c>
      <c r="G285" s="23">
        <v>26</v>
      </c>
      <c r="H285" s="23">
        <f t="shared" si="8"/>
        <v>2500</v>
      </c>
      <c r="I285" s="3"/>
    </row>
    <row r="286" spans="2:9">
      <c r="B286" s="3">
        <f t="shared" si="9"/>
        <v>282</v>
      </c>
      <c r="C286" s="3">
        <v>444</v>
      </c>
      <c r="D286" s="3">
        <v>3223</v>
      </c>
      <c r="E286" s="3" t="s">
        <v>17</v>
      </c>
      <c r="F286" s="23">
        <v>71700000</v>
      </c>
      <c r="G286" s="23">
        <v>28000</v>
      </c>
      <c r="H286" s="23">
        <f t="shared" si="8"/>
        <v>2560.7142857142858</v>
      </c>
      <c r="I286" s="3"/>
    </row>
    <row r="287" spans="2:9">
      <c r="B287" s="3">
        <f t="shared" si="9"/>
        <v>283</v>
      </c>
      <c r="C287" s="3">
        <v>444</v>
      </c>
      <c r="D287" s="3">
        <v>3260</v>
      </c>
      <c r="E287" s="3" t="s">
        <v>17</v>
      </c>
      <c r="F287" s="23">
        <v>7800</v>
      </c>
      <c r="G287" s="24">
        <v>3</v>
      </c>
      <c r="H287" s="23">
        <f t="shared" si="8"/>
        <v>2600</v>
      </c>
      <c r="I287" s="3"/>
    </row>
    <row r="288" spans="2:9">
      <c r="B288" s="3">
        <f t="shared" si="9"/>
        <v>284</v>
      </c>
      <c r="C288" s="3">
        <v>446</v>
      </c>
      <c r="D288" s="3">
        <v>3382</v>
      </c>
      <c r="E288" s="3" t="s">
        <v>17</v>
      </c>
      <c r="F288" s="23">
        <v>34000</v>
      </c>
      <c r="G288" s="23">
        <v>13</v>
      </c>
      <c r="H288" s="23">
        <f t="shared" si="8"/>
        <v>2615.3846153846152</v>
      </c>
      <c r="I288" s="3"/>
    </row>
    <row r="289" spans="2:9">
      <c r="B289" s="3">
        <f t="shared" si="9"/>
        <v>285</v>
      </c>
      <c r="C289" s="3">
        <v>444</v>
      </c>
      <c r="D289" s="3">
        <v>3255</v>
      </c>
      <c r="E289" s="3" t="s">
        <v>17</v>
      </c>
      <c r="F289" s="23">
        <v>29000</v>
      </c>
      <c r="G289" s="23">
        <v>11</v>
      </c>
      <c r="H289" s="23">
        <f t="shared" si="8"/>
        <v>2636.3636363636365</v>
      </c>
      <c r="I289" s="3"/>
    </row>
    <row r="290" spans="2:9">
      <c r="B290" s="3">
        <f t="shared" si="9"/>
        <v>286</v>
      </c>
      <c r="C290" s="3">
        <v>437</v>
      </c>
      <c r="D290" s="3">
        <v>3104</v>
      </c>
      <c r="E290" s="3" t="s">
        <v>18</v>
      </c>
      <c r="F290" s="23">
        <v>540000</v>
      </c>
      <c r="G290" s="23">
        <v>200</v>
      </c>
      <c r="H290" s="23">
        <f t="shared" si="8"/>
        <v>2700</v>
      </c>
      <c r="I290" s="3"/>
    </row>
    <row r="291" spans="2:9">
      <c r="B291" s="3">
        <f t="shared" si="9"/>
        <v>287</v>
      </c>
      <c r="C291" s="3">
        <v>452</v>
      </c>
      <c r="D291" s="3">
        <v>3525</v>
      </c>
      <c r="E291" s="3" t="s">
        <v>17</v>
      </c>
      <c r="F291" s="23">
        <v>2400</v>
      </c>
      <c r="G291" s="24">
        <v>0.88</v>
      </c>
      <c r="H291" s="23">
        <f t="shared" si="8"/>
        <v>2727.2727272727275</v>
      </c>
      <c r="I291" s="3"/>
    </row>
    <row r="292" spans="2:9">
      <c r="B292" s="3">
        <f t="shared" si="9"/>
        <v>288</v>
      </c>
      <c r="C292" s="3">
        <v>468</v>
      </c>
      <c r="D292" s="3">
        <v>3857</v>
      </c>
      <c r="E292" s="3" t="s">
        <v>17</v>
      </c>
      <c r="F292" s="23">
        <v>5700</v>
      </c>
      <c r="G292" s="24">
        <v>2</v>
      </c>
      <c r="H292" s="23">
        <f t="shared" si="8"/>
        <v>2850</v>
      </c>
      <c r="I292" s="3"/>
    </row>
    <row r="293" spans="2:9">
      <c r="B293" s="3">
        <f t="shared" si="9"/>
        <v>289</v>
      </c>
      <c r="C293" s="3">
        <v>450</v>
      </c>
      <c r="D293" s="3">
        <v>3476</v>
      </c>
      <c r="E293" s="3" t="s">
        <v>17</v>
      </c>
      <c r="F293" s="23">
        <v>13000</v>
      </c>
      <c r="G293" s="24">
        <v>4.5</v>
      </c>
      <c r="H293" s="23">
        <f t="shared" si="8"/>
        <v>2888.8888888888887</v>
      </c>
      <c r="I293" s="3"/>
    </row>
    <row r="294" spans="2:9">
      <c r="B294" s="3">
        <f t="shared" si="9"/>
        <v>290</v>
      </c>
      <c r="C294" s="3">
        <v>446</v>
      </c>
      <c r="D294" s="3">
        <v>3384</v>
      </c>
      <c r="E294" s="3" t="s">
        <v>17</v>
      </c>
      <c r="F294" s="23">
        <v>30000</v>
      </c>
      <c r="G294" s="23">
        <v>10</v>
      </c>
      <c r="H294" s="23">
        <f t="shared" si="8"/>
        <v>3000</v>
      </c>
      <c r="I294" s="3"/>
    </row>
    <row r="295" spans="2:9">
      <c r="B295" s="3">
        <f t="shared" si="9"/>
        <v>291</v>
      </c>
      <c r="C295" s="3">
        <v>450</v>
      </c>
      <c r="D295" s="3">
        <v>3459</v>
      </c>
      <c r="E295" s="3" t="s">
        <v>17</v>
      </c>
      <c r="F295" s="23">
        <v>70000</v>
      </c>
      <c r="G295" s="23">
        <v>23</v>
      </c>
      <c r="H295" s="23">
        <f t="shared" si="8"/>
        <v>3043.478260869565</v>
      </c>
      <c r="I295" s="3"/>
    </row>
    <row r="296" spans="2:9">
      <c r="B296" s="3">
        <f t="shared" si="9"/>
        <v>292</v>
      </c>
      <c r="C296" s="3">
        <v>421</v>
      </c>
      <c r="D296" s="3">
        <v>2947</v>
      </c>
      <c r="E296" s="3" t="s">
        <v>17</v>
      </c>
      <c r="F296" s="23">
        <v>1130000</v>
      </c>
      <c r="G296" s="23">
        <v>360</v>
      </c>
      <c r="H296" s="23">
        <f t="shared" si="8"/>
        <v>3138.8888888888887</v>
      </c>
      <c r="I296" s="3"/>
    </row>
    <row r="297" spans="2:9">
      <c r="B297" s="3">
        <f t="shared" si="9"/>
        <v>293</v>
      </c>
      <c r="C297" s="3">
        <v>420</v>
      </c>
      <c r="D297" s="3">
        <v>2945</v>
      </c>
      <c r="E297" s="3" t="s">
        <v>17</v>
      </c>
      <c r="F297" s="23">
        <v>318000</v>
      </c>
      <c r="G297" s="23">
        <v>100</v>
      </c>
      <c r="H297" s="23">
        <f t="shared" si="8"/>
        <v>3180</v>
      </c>
      <c r="I297" s="3"/>
    </row>
    <row r="298" spans="2:9">
      <c r="B298" s="3">
        <f t="shared" si="9"/>
        <v>294</v>
      </c>
      <c r="C298" s="3">
        <v>607</v>
      </c>
      <c r="D298" s="3">
        <v>9203</v>
      </c>
      <c r="E298" s="3" t="s">
        <v>17</v>
      </c>
      <c r="F298" s="23">
        <v>1114550</v>
      </c>
      <c r="G298" s="23">
        <v>350</v>
      </c>
      <c r="H298" s="23">
        <f t="shared" si="8"/>
        <v>3184.4285714285716</v>
      </c>
      <c r="I298" s="3"/>
    </row>
    <row r="299" spans="2:9">
      <c r="B299" s="3">
        <f t="shared" si="9"/>
        <v>295</v>
      </c>
      <c r="C299" s="3">
        <v>446</v>
      </c>
      <c r="D299" s="3">
        <v>3393</v>
      </c>
      <c r="E299" s="3" t="s">
        <v>17</v>
      </c>
      <c r="F299" s="23">
        <v>29000</v>
      </c>
      <c r="G299" s="24">
        <v>9.1</v>
      </c>
      <c r="H299" s="23">
        <f t="shared" si="8"/>
        <v>3186.8131868131868</v>
      </c>
      <c r="I299" s="3"/>
    </row>
    <row r="300" spans="2:9">
      <c r="B300" s="3">
        <f t="shared" si="9"/>
        <v>296</v>
      </c>
      <c r="C300" s="3">
        <v>444</v>
      </c>
      <c r="D300" s="3">
        <v>3363</v>
      </c>
      <c r="E300" s="3" t="s">
        <v>17</v>
      </c>
      <c r="F300" s="23">
        <v>36000000</v>
      </c>
      <c r="G300" s="23">
        <v>11000</v>
      </c>
      <c r="H300" s="23">
        <f t="shared" si="8"/>
        <v>3272.7272727272725</v>
      </c>
      <c r="I300" s="3"/>
    </row>
    <row r="301" spans="2:9">
      <c r="B301" s="3">
        <f t="shared" si="9"/>
        <v>297</v>
      </c>
      <c r="C301" s="3">
        <v>446</v>
      </c>
      <c r="D301" s="3">
        <v>3400</v>
      </c>
      <c r="E301" s="3" t="s">
        <v>17</v>
      </c>
      <c r="F301" s="23">
        <v>40000</v>
      </c>
      <c r="G301" s="23">
        <v>12</v>
      </c>
      <c r="H301" s="23">
        <f t="shared" si="8"/>
        <v>3333.3333333333335</v>
      </c>
      <c r="I301" s="3"/>
    </row>
    <row r="302" spans="2:9">
      <c r="B302" s="3">
        <f t="shared" si="9"/>
        <v>298</v>
      </c>
      <c r="C302" s="3">
        <v>450</v>
      </c>
      <c r="D302" s="3">
        <v>3462</v>
      </c>
      <c r="E302" s="3" t="s">
        <v>17</v>
      </c>
      <c r="F302" s="23">
        <v>15000</v>
      </c>
      <c r="G302" s="24">
        <v>4.2</v>
      </c>
      <c r="H302" s="23">
        <f t="shared" si="8"/>
        <v>3571.4285714285711</v>
      </c>
      <c r="I302" s="3"/>
    </row>
    <row r="303" spans="2:9">
      <c r="B303" s="3">
        <f t="shared" si="9"/>
        <v>299</v>
      </c>
      <c r="C303" s="3">
        <v>468</v>
      </c>
      <c r="D303" s="3">
        <v>3856</v>
      </c>
      <c r="E303" s="3" t="s">
        <v>17</v>
      </c>
      <c r="F303" s="23">
        <v>10360</v>
      </c>
      <c r="G303" s="24">
        <v>2.9</v>
      </c>
      <c r="H303" s="23">
        <f t="shared" si="8"/>
        <v>3572.4137931034484</v>
      </c>
      <c r="I303" s="3"/>
    </row>
    <row r="304" spans="2:9">
      <c r="B304" s="3">
        <f t="shared" si="9"/>
        <v>300</v>
      </c>
      <c r="C304" s="3">
        <v>607</v>
      </c>
      <c r="D304" s="3">
        <v>9205</v>
      </c>
      <c r="E304" s="3" t="s">
        <v>17</v>
      </c>
      <c r="F304" s="23">
        <v>37800000</v>
      </c>
      <c r="G304" s="23">
        <v>10000</v>
      </c>
      <c r="H304" s="23">
        <f t="shared" si="8"/>
        <v>3780</v>
      </c>
      <c r="I304" s="3"/>
    </row>
    <row r="305" spans="2:9">
      <c r="B305" s="3">
        <f t="shared" si="9"/>
        <v>301</v>
      </c>
      <c r="C305" s="3">
        <v>450</v>
      </c>
      <c r="D305" s="3">
        <v>3466</v>
      </c>
      <c r="E305" s="3" t="s">
        <v>17</v>
      </c>
      <c r="F305" s="23">
        <v>1200000</v>
      </c>
      <c r="G305" s="23">
        <v>310</v>
      </c>
      <c r="H305" s="23">
        <f t="shared" si="8"/>
        <v>3870.9677419354839</v>
      </c>
      <c r="I305" s="3"/>
    </row>
    <row r="306" spans="2:9">
      <c r="B306" s="3">
        <f t="shared" si="9"/>
        <v>302</v>
      </c>
      <c r="C306" s="3">
        <v>446</v>
      </c>
      <c r="D306" s="3">
        <v>3374</v>
      </c>
      <c r="E306" s="3" t="s">
        <v>17</v>
      </c>
      <c r="F306" s="23">
        <v>28000</v>
      </c>
      <c r="G306" s="24">
        <v>7.1</v>
      </c>
      <c r="H306" s="23">
        <f t="shared" si="8"/>
        <v>3943.6619718309862</v>
      </c>
      <c r="I306" s="3"/>
    </row>
    <row r="307" spans="2:9">
      <c r="B307" s="3">
        <f t="shared" si="9"/>
        <v>303</v>
      </c>
      <c r="C307" s="3">
        <v>446</v>
      </c>
      <c r="D307" s="3">
        <v>3416</v>
      </c>
      <c r="E307" s="3" t="s">
        <v>17</v>
      </c>
      <c r="F307" s="23">
        <v>39000</v>
      </c>
      <c r="G307" s="23">
        <v>9.6999999999999993</v>
      </c>
      <c r="H307" s="23">
        <f t="shared" si="8"/>
        <v>4020.6185567010311</v>
      </c>
      <c r="I307" s="3"/>
    </row>
    <row r="308" spans="2:9">
      <c r="B308" s="3">
        <f t="shared" si="9"/>
        <v>304</v>
      </c>
      <c r="C308" s="3">
        <v>450</v>
      </c>
      <c r="D308" s="3">
        <v>3458</v>
      </c>
      <c r="E308" s="3" t="s">
        <v>17</v>
      </c>
      <c r="F308" s="23">
        <v>53000</v>
      </c>
      <c r="G308" s="23">
        <v>13</v>
      </c>
      <c r="H308" s="23">
        <f t="shared" si="8"/>
        <v>4076.9230769230771</v>
      </c>
      <c r="I308" s="3"/>
    </row>
    <row r="309" spans="2:9">
      <c r="B309" s="3">
        <f t="shared" si="9"/>
        <v>305</v>
      </c>
      <c r="C309" s="3">
        <v>446</v>
      </c>
      <c r="D309" s="3">
        <v>3404</v>
      </c>
      <c r="E309" s="3" t="s">
        <v>17</v>
      </c>
      <c r="F309" s="23">
        <v>28000</v>
      </c>
      <c r="G309" s="24">
        <v>6.8</v>
      </c>
      <c r="H309" s="23">
        <f t="shared" si="8"/>
        <v>4117.6470588235297</v>
      </c>
      <c r="I309" s="3"/>
    </row>
    <row r="310" spans="2:9">
      <c r="B310" s="3">
        <f t="shared" si="9"/>
        <v>306</v>
      </c>
      <c r="C310" s="3">
        <v>446</v>
      </c>
      <c r="D310" s="3">
        <v>3421</v>
      </c>
      <c r="E310" s="3" t="s">
        <v>17</v>
      </c>
      <c r="F310" s="23">
        <v>41000</v>
      </c>
      <c r="G310" s="23">
        <v>9.6999999999999993</v>
      </c>
      <c r="H310" s="23">
        <f t="shared" si="8"/>
        <v>4226.8041237113403</v>
      </c>
      <c r="I310" s="3"/>
    </row>
    <row r="311" spans="2:9">
      <c r="B311" s="3">
        <f t="shared" si="9"/>
        <v>307</v>
      </c>
      <c r="C311" s="3">
        <v>416</v>
      </c>
      <c r="D311" s="3">
        <v>2910</v>
      </c>
      <c r="E311" s="3" t="s">
        <v>17</v>
      </c>
      <c r="F311" s="23">
        <v>781000</v>
      </c>
      <c r="G311" s="23">
        <v>182</v>
      </c>
      <c r="H311" s="23">
        <f t="shared" si="8"/>
        <v>4291.2087912087909</v>
      </c>
      <c r="I311" s="3"/>
    </row>
    <row r="312" spans="2:9">
      <c r="B312" s="3">
        <f t="shared" si="9"/>
        <v>308</v>
      </c>
      <c r="C312" s="3">
        <v>444</v>
      </c>
      <c r="D312" s="3">
        <v>3244</v>
      </c>
      <c r="E312" s="3" t="s">
        <v>17</v>
      </c>
      <c r="F312" s="23">
        <v>879000</v>
      </c>
      <c r="G312" s="23">
        <v>200</v>
      </c>
      <c r="H312" s="23">
        <f t="shared" si="8"/>
        <v>4395</v>
      </c>
      <c r="I312" s="3"/>
    </row>
    <row r="313" spans="2:9">
      <c r="B313" s="3">
        <f t="shared" si="9"/>
        <v>309</v>
      </c>
      <c r="C313" s="3">
        <v>444</v>
      </c>
      <c r="D313" s="3">
        <v>3311</v>
      </c>
      <c r="E313" s="3" t="s">
        <v>17</v>
      </c>
      <c r="F313" s="23">
        <v>885000</v>
      </c>
      <c r="G313" s="23">
        <v>200</v>
      </c>
      <c r="H313" s="23">
        <f t="shared" si="8"/>
        <v>4425</v>
      </c>
      <c r="I313" s="3"/>
    </row>
    <row r="314" spans="2:9">
      <c r="B314" s="3">
        <f t="shared" si="9"/>
        <v>310</v>
      </c>
      <c r="C314" s="3">
        <v>441</v>
      </c>
      <c r="D314" s="3">
        <v>3155</v>
      </c>
      <c r="E314" s="3" t="s">
        <v>17</v>
      </c>
      <c r="F314" s="23">
        <v>27000</v>
      </c>
      <c r="G314" s="24">
        <v>6.1</v>
      </c>
      <c r="H314" s="23">
        <f t="shared" si="8"/>
        <v>4426.2295081967213</v>
      </c>
      <c r="I314" s="3"/>
    </row>
    <row r="315" spans="2:9">
      <c r="B315" s="3">
        <f t="shared" si="9"/>
        <v>311</v>
      </c>
      <c r="C315" s="3">
        <v>446</v>
      </c>
      <c r="D315" s="3">
        <v>3422</v>
      </c>
      <c r="E315" s="3" t="s">
        <v>17</v>
      </c>
      <c r="F315" s="23">
        <v>38000</v>
      </c>
      <c r="G315" s="24">
        <v>8.3000000000000007</v>
      </c>
      <c r="H315" s="23">
        <f t="shared" si="8"/>
        <v>4578.3132530120474</v>
      </c>
      <c r="I315" s="3"/>
    </row>
    <row r="316" spans="2:9">
      <c r="B316" s="3">
        <f t="shared" si="9"/>
        <v>312</v>
      </c>
      <c r="C316" s="3">
        <v>465</v>
      </c>
      <c r="D316" s="3">
        <v>3829</v>
      </c>
      <c r="E316" s="3" t="s">
        <v>17</v>
      </c>
      <c r="F316" s="23">
        <v>31093000</v>
      </c>
      <c r="G316" s="23">
        <v>6700</v>
      </c>
      <c r="H316" s="23">
        <f t="shared" si="8"/>
        <v>4640.746268656716</v>
      </c>
      <c r="I316" s="3"/>
    </row>
    <row r="317" spans="2:9">
      <c r="B317" s="3">
        <f t="shared" si="9"/>
        <v>313</v>
      </c>
      <c r="C317" s="3">
        <v>446</v>
      </c>
      <c r="D317" s="3">
        <v>3381</v>
      </c>
      <c r="E317" s="3" t="s">
        <v>17</v>
      </c>
      <c r="F317" s="23">
        <v>38000</v>
      </c>
      <c r="G317" s="24">
        <v>8.1</v>
      </c>
      <c r="H317" s="23">
        <f t="shared" si="8"/>
        <v>4691.358024691358</v>
      </c>
      <c r="I317" s="3"/>
    </row>
    <row r="318" spans="2:9">
      <c r="B318" s="3">
        <f t="shared" si="9"/>
        <v>314</v>
      </c>
      <c r="C318" s="3">
        <v>454</v>
      </c>
      <c r="D318" s="3">
        <v>3561</v>
      </c>
      <c r="E318" s="3" t="s">
        <v>17</v>
      </c>
      <c r="F318" s="23">
        <v>8500000</v>
      </c>
      <c r="G318" s="23">
        <v>1700</v>
      </c>
      <c r="H318" s="23">
        <f t="shared" si="8"/>
        <v>5000</v>
      </c>
      <c r="I318" s="3"/>
    </row>
    <row r="319" spans="2:9">
      <c r="B319" s="3">
        <f t="shared" si="9"/>
        <v>315</v>
      </c>
      <c r="C319" s="3">
        <v>440</v>
      </c>
      <c r="D319" s="3">
        <v>3129</v>
      </c>
      <c r="E319" s="3" t="s">
        <v>17</v>
      </c>
      <c r="F319" s="23">
        <v>5290</v>
      </c>
      <c r="G319" s="24">
        <v>1</v>
      </c>
      <c r="H319" s="23">
        <f t="shared" si="8"/>
        <v>5290</v>
      </c>
      <c r="I319" s="3"/>
    </row>
    <row r="320" spans="2:9">
      <c r="B320" s="3">
        <f t="shared" si="9"/>
        <v>316</v>
      </c>
      <c r="C320" s="3">
        <v>429</v>
      </c>
      <c r="D320" s="3">
        <v>2995</v>
      </c>
      <c r="E320" s="3" t="s">
        <v>17</v>
      </c>
      <c r="F320" s="23">
        <v>248000</v>
      </c>
      <c r="G320" s="23">
        <v>45</v>
      </c>
      <c r="H320" s="23">
        <f t="shared" si="8"/>
        <v>5511.1111111111113</v>
      </c>
      <c r="I320" s="3"/>
    </row>
    <row r="321" spans="2:9">
      <c r="B321" s="3">
        <f t="shared" si="9"/>
        <v>317</v>
      </c>
      <c r="C321" s="3">
        <v>446</v>
      </c>
      <c r="D321" s="3">
        <v>3372</v>
      </c>
      <c r="E321" s="3" t="s">
        <v>17</v>
      </c>
      <c r="F321" s="23">
        <v>40000</v>
      </c>
      <c r="G321" s="24">
        <v>7.1</v>
      </c>
      <c r="H321" s="23">
        <f t="shared" si="8"/>
        <v>5633.8028169014087</v>
      </c>
      <c r="I321" s="3"/>
    </row>
    <row r="322" spans="2:9">
      <c r="B322" s="3">
        <f t="shared" si="9"/>
        <v>318</v>
      </c>
      <c r="C322" s="3">
        <v>446</v>
      </c>
      <c r="D322" s="3">
        <v>3425</v>
      </c>
      <c r="E322" s="3" t="s">
        <v>17</v>
      </c>
      <c r="F322" s="23">
        <v>30000</v>
      </c>
      <c r="G322" s="24">
        <v>5.3</v>
      </c>
      <c r="H322" s="23">
        <f t="shared" si="8"/>
        <v>5660.3773584905666</v>
      </c>
      <c r="I322" s="3"/>
    </row>
    <row r="323" spans="2:9">
      <c r="B323" s="3">
        <f t="shared" si="9"/>
        <v>319</v>
      </c>
      <c r="C323" s="3">
        <v>446</v>
      </c>
      <c r="D323" s="3">
        <v>3395</v>
      </c>
      <c r="E323" s="3" t="s">
        <v>17</v>
      </c>
      <c r="F323" s="23">
        <v>30000</v>
      </c>
      <c r="G323" s="24">
        <v>5.0999999999999996</v>
      </c>
      <c r="H323" s="23">
        <f t="shared" si="8"/>
        <v>5882.3529411764712</v>
      </c>
      <c r="I323" s="3"/>
    </row>
    <row r="324" spans="2:9">
      <c r="B324" s="3">
        <f t="shared" si="9"/>
        <v>320</v>
      </c>
      <c r="C324" s="3">
        <v>436</v>
      </c>
      <c r="D324" s="3">
        <v>3102</v>
      </c>
      <c r="E324" s="3" t="s">
        <v>17</v>
      </c>
      <c r="F324" s="23">
        <v>490000</v>
      </c>
      <c r="G324" s="23">
        <v>80</v>
      </c>
      <c r="H324" s="23">
        <f t="shared" si="8"/>
        <v>6125</v>
      </c>
      <c r="I324" s="3"/>
    </row>
    <row r="325" spans="2:9">
      <c r="B325" s="3">
        <f t="shared" si="9"/>
        <v>321</v>
      </c>
      <c r="C325" s="3">
        <v>454</v>
      </c>
      <c r="D325" s="3">
        <v>3559</v>
      </c>
      <c r="E325" s="3" t="s">
        <v>17</v>
      </c>
      <c r="F325" s="23">
        <v>1300000</v>
      </c>
      <c r="G325" s="23">
        <v>210</v>
      </c>
      <c r="H325" s="23">
        <f t="shared" ref="H325:H368" si="10">F325/G325</f>
        <v>6190.4761904761908</v>
      </c>
      <c r="I325" s="3"/>
    </row>
    <row r="326" spans="2:9">
      <c r="B326" s="3">
        <f t="shared" ref="B326:B368" si="11">1+B325</f>
        <v>322</v>
      </c>
      <c r="C326" s="3">
        <v>446</v>
      </c>
      <c r="D326" s="3">
        <v>3391</v>
      </c>
      <c r="E326" s="3" t="s">
        <v>17</v>
      </c>
      <c r="F326" s="23">
        <v>37000</v>
      </c>
      <c r="G326" s="24">
        <v>5.4</v>
      </c>
      <c r="H326" s="23">
        <f t="shared" si="10"/>
        <v>6851.8518518518513</v>
      </c>
      <c r="I326" s="3"/>
    </row>
    <row r="327" spans="2:9">
      <c r="B327" s="3">
        <f t="shared" si="11"/>
        <v>323</v>
      </c>
      <c r="C327" s="3">
        <v>426</v>
      </c>
      <c r="D327" s="3">
        <v>2978</v>
      </c>
      <c r="E327" s="3" t="s">
        <v>17</v>
      </c>
      <c r="F327" s="23">
        <v>354000</v>
      </c>
      <c r="G327" s="23">
        <v>47.9</v>
      </c>
      <c r="H327" s="23">
        <f t="shared" si="10"/>
        <v>7390.3966597077242</v>
      </c>
      <c r="I327" s="3"/>
    </row>
    <row r="328" spans="2:9">
      <c r="B328" s="3">
        <f t="shared" si="11"/>
        <v>324</v>
      </c>
      <c r="C328" s="3">
        <v>446</v>
      </c>
      <c r="D328" s="3">
        <v>3408</v>
      </c>
      <c r="E328" s="3" t="s">
        <v>17</v>
      </c>
      <c r="F328" s="23">
        <v>41000</v>
      </c>
      <c r="G328" s="24">
        <v>5.5</v>
      </c>
      <c r="H328" s="23">
        <f t="shared" si="10"/>
        <v>7454.545454545455</v>
      </c>
      <c r="I328" s="3"/>
    </row>
    <row r="329" spans="2:9">
      <c r="B329" s="3">
        <f t="shared" si="11"/>
        <v>325</v>
      </c>
      <c r="C329" s="3">
        <v>446</v>
      </c>
      <c r="D329" s="3">
        <v>3394</v>
      </c>
      <c r="E329" s="3" t="s">
        <v>17</v>
      </c>
      <c r="F329" s="23">
        <v>28000</v>
      </c>
      <c r="G329" s="24">
        <v>3.7</v>
      </c>
      <c r="H329" s="23">
        <f t="shared" si="10"/>
        <v>7567.5675675675675</v>
      </c>
      <c r="I329" s="3"/>
    </row>
    <row r="330" spans="2:9">
      <c r="B330" s="3">
        <f t="shared" si="11"/>
        <v>326</v>
      </c>
      <c r="C330" s="3">
        <v>446</v>
      </c>
      <c r="D330" s="3">
        <v>3392</v>
      </c>
      <c r="E330" s="3" t="s">
        <v>17</v>
      </c>
      <c r="F330" s="23">
        <v>37000</v>
      </c>
      <c r="G330" s="24">
        <v>4.7</v>
      </c>
      <c r="H330" s="23">
        <f t="shared" si="10"/>
        <v>7872.3404255319147</v>
      </c>
      <c r="I330" s="3"/>
    </row>
    <row r="331" spans="2:9">
      <c r="B331" s="3">
        <f t="shared" si="11"/>
        <v>327</v>
      </c>
      <c r="C331" s="3">
        <v>446</v>
      </c>
      <c r="D331" s="3">
        <v>3371</v>
      </c>
      <c r="E331" s="3" t="s">
        <v>17</v>
      </c>
      <c r="F331" s="23">
        <v>36000</v>
      </c>
      <c r="G331" s="24">
        <v>4.4000000000000004</v>
      </c>
      <c r="H331" s="23">
        <f t="shared" si="10"/>
        <v>8181.8181818181811</v>
      </c>
      <c r="I331" s="3"/>
    </row>
    <row r="332" spans="2:9">
      <c r="B332" s="3">
        <f t="shared" si="11"/>
        <v>328</v>
      </c>
      <c r="C332" s="3">
        <v>444</v>
      </c>
      <c r="D332" s="3">
        <v>3258</v>
      </c>
      <c r="E332" s="3" t="s">
        <v>17</v>
      </c>
      <c r="F332" s="23">
        <v>8700000</v>
      </c>
      <c r="G332" s="23">
        <v>1000</v>
      </c>
      <c r="H332" s="23">
        <f t="shared" si="10"/>
        <v>8700</v>
      </c>
      <c r="I332" s="3"/>
    </row>
    <row r="333" spans="2:9">
      <c r="B333" s="3">
        <f t="shared" si="11"/>
        <v>329</v>
      </c>
      <c r="C333" s="3">
        <v>444</v>
      </c>
      <c r="D333" s="3">
        <v>3310</v>
      </c>
      <c r="E333" s="3" t="s">
        <v>17</v>
      </c>
      <c r="F333" s="23">
        <v>106000</v>
      </c>
      <c r="G333" s="23">
        <v>12</v>
      </c>
      <c r="H333" s="23">
        <f t="shared" si="10"/>
        <v>8833.3333333333339</v>
      </c>
      <c r="I333" s="3"/>
    </row>
    <row r="334" spans="2:9">
      <c r="B334" s="3">
        <f t="shared" si="11"/>
        <v>330</v>
      </c>
      <c r="C334" s="3">
        <v>437</v>
      </c>
      <c r="D334" s="3">
        <v>3105</v>
      </c>
      <c r="E334" s="3" t="s">
        <v>18</v>
      </c>
      <c r="F334" s="23">
        <v>4500000</v>
      </c>
      <c r="G334" s="23">
        <v>500</v>
      </c>
      <c r="H334" s="23">
        <f t="shared" si="10"/>
        <v>9000</v>
      </c>
      <c r="I334" s="3"/>
    </row>
    <row r="335" spans="2:9">
      <c r="B335" s="3">
        <f t="shared" si="11"/>
        <v>331</v>
      </c>
      <c r="C335" s="3">
        <v>446</v>
      </c>
      <c r="D335" s="3">
        <v>3403</v>
      </c>
      <c r="E335" s="3" t="s">
        <v>17</v>
      </c>
      <c r="F335" s="23">
        <v>30000</v>
      </c>
      <c r="G335" s="24">
        <v>3.3</v>
      </c>
      <c r="H335" s="23">
        <f t="shared" si="10"/>
        <v>9090.9090909090919</v>
      </c>
      <c r="I335" s="3"/>
    </row>
    <row r="336" spans="2:9">
      <c r="B336" s="3">
        <f t="shared" si="11"/>
        <v>332</v>
      </c>
      <c r="C336" s="3">
        <v>446</v>
      </c>
      <c r="D336" s="3">
        <v>3411</v>
      </c>
      <c r="E336" s="3" t="s">
        <v>17</v>
      </c>
      <c r="F336" s="23">
        <v>30000</v>
      </c>
      <c r="G336" s="24">
        <v>2.9</v>
      </c>
      <c r="H336" s="23">
        <f t="shared" si="10"/>
        <v>10344.827586206897</v>
      </c>
      <c r="I336" s="3"/>
    </row>
    <row r="337" spans="2:9">
      <c r="B337" s="3">
        <f t="shared" si="11"/>
        <v>333</v>
      </c>
      <c r="C337" s="3">
        <v>454</v>
      </c>
      <c r="D337" s="3">
        <v>3560</v>
      </c>
      <c r="E337" s="3" t="s">
        <v>17</v>
      </c>
      <c r="F337" s="23">
        <v>18000000</v>
      </c>
      <c r="G337" s="23">
        <v>1700</v>
      </c>
      <c r="H337" s="23">
        <f t="shared" si="10"/>
        <v>10588.235294117647</v>
      </c>
      <c r="I337" s="3"/>
    </row>
    <row r="338" spans="2:9">
      <c r="B338" s="3">
        <f t="shared" si="11"/>
        <v>334</v>
      </c>
      <c r="C338" s="3">
        <v>446</v>
      </c>
      <c r="D338" s="3">
        <v>3389</v>
      </c>
      <c r="E338" s="3" t="s">
        <v>17</v>
      </c>
      <c r="F338" s="23">
        <v>61000</v>
      </c>
      <c r="G338" s="24">
        <v>5.4</v>
      </c>
      <c r="H338" s="23">
        <f t="shared" si="10"/>
        <v>11296.296296296296</v>
      </c>
      <c r="I338" s="3"/>
    </row>
    <row r="339" spans="2:9">
      <c r="B339" s="3">
        <f t="shared" si="11"/>
        <v>335</v>
      </c>
      <c r="C339" s="3">
        <v>446</v>
      </c>
      <c r="D339" s="3">
        <v>3383</v>
      </c>
      <c r="E339" s="3" t="s">
        <v>17</v>
      </c>
      <c r="F339" s="23">
        <v>25000</v>
      </c>
      <c r="G339" s="24">
        <v>2.1</v>
      </c>
      <c r="H339" s="23">
        <f t="shared" si="10"/>
        <v>11904.761904761905</v>
      </c>
      <c r="I339" s="3"/>
    </row>
    <row r="340" spans="2:9">
      <c r="B340" s="3">
        <f t="shared" si="11"/>
        <v>336</v>
      </c>
      <c r="C340" s="3">
        <v>446</v>
      </c>
      <c r="D340" s="3">
        <v>3424</v>
      </c>
      <c r="E340" s="3" t="s">
        <v>17</v>
      </c>
      <c r="F340" s="23">
        <v>28000</v>
      </c>
      <c r="G340" s="24">
        <v>2.2999999999999998</v>
      </c>
      <c r="H340" s="23">
        <f t="shared" si="10"/>
        <v>12173.913043478262</v>
      </c>
      <c r="I340" s="3"/>
    </row>
    <row r="341" spans="2:9">
      <c r="B341" s="3">
        <f t="shared" si="11"/>
        <v>337</v>
      </c>
      <c r="C341" s="3">
        <v>444</v>
      </c>
      <c r="D341" s="3">
        <v>3314</v>
      </c>
      <c r="E341" s="3" t="s">
        <v>17</v>
      </c>
      <c r="F341" s="23">
        <v>8800</v>
      </c>
      <c r="G341" s="24">
        <v>0.7</v>
      </c>
      <c r="H341" s="23">
        <f t="shared" si="10"/>
        <v>12571.428571428572</v>
      </c>
      <c r="I341" s="3"/>
    </row>
    <row r="342" spans="2:9">
      <c r="B342" s="3">
        <f t="shared" si="11"/>
        <v>338</v>
      </c>
      <c r="C342" s="3">
        <v>446</v>
      </c>
      <c r="D342" s="3">
        <v>3419</v>
      </c>
      <c r="E342" s="3" t="s">
        <v>17</v>
      </c>
      <c r="F342" s="23">
        <v>34000</v>
      </c>
      <c r="G342" s="24">
        <v>2.5</v>
      </c>
      <c r="H342" s="23">
        <f t="shared" si="10"/>
        <v>13600</v>
      </c>
      <c r="I342" s="3"/>
    </row>
    <row r="343" spans="2:9">
      <c r="B343" s="3">
        <f t="shared" si="11"/>
        <v>339</v>
      </c>
      <c r="C343" s="3">
        <v>607</v>
      </c>
      <c r="D343" s="3">
        <v>9204</v>
      </c>
      <c r="E343" s="3" t="s">
        <v>17</v>
      </c>
      <c r="F343" s="23">
        <v>29200000</v>
      </c>
      <c r="G343" s="23">
        <v>2000</v>
      </c>
      <c r="H343" s="23">
        <f t="shared" si="10"/>
        <v>14600</v>
      </c>
      <c r="I343" s="3"/>
    </row>
    <row r="344" spans="2:9">
      <c r="B344" s="3">
        <f t="shared" si="11"/>
        <v>340</v>
      </c>
      <c r="C344" s="3">
        <v>446</v>
      </c>
      <c r="D344" s="3">
        <v>3390</v>
      </c>
      <c r="E344" s="3" t="s">
        <v>17</v>
      </c>
      <c r="F344" s="23">
        <v>44000</v>
      </c>
      <c r="G344" s="24">
        <v>2.8</v>
      </c>
      <c r="H344" s="23">
        <f t="shared" si="10"/>
        <v>15714.285714285716</v>
      </c>
      <c r="I344" s="3"/>
    </row>
    <row r="345" spans="2:9">
      <c r="B345" s="3">
        <f t="shared" si="11"/>
        <v>341</v>
      </c>
      <c r="C345" s="3">
        <v>446</v>
      </c>
      <c r="D345" s="3">
        <v>3420</v>
      </c>
      <c r="E345" s="3" t="s">
        <v>17</v>
      </c>
      <c r="F345" s="23">
        <v>35000</v>
      </c>
      <c r="G345" s="24">
        <v>2.1</v>
      </c>
      <c r="H345" s="23">
        <f t="shared" si="10"/>
        <v>16666.666666666664</v>
      </c>
      <c r="I345" s="3"/>
    </row>
    <row r="346" spans="2:9">
      <c r="B346" s="3">
        <f t="shared" si="11"/>
        <v>342</v>
      </c>
      <c r="C346" s="3">
        <v>436</v>
      </c>
      <c r="D346" s="3">
        <v>3099</v>
      </c>
      <c r="E346" s="3" t="s">
        <v>17</v>
      </c>
      <c r="F346" s="23">
        <v>74000</v>
      </c>
      <c r="G346" s="24">
        <v>4.3</v>
      </c>
      <c r="H346" s="23">
        <f t="shared" si="10"/>
        <v>17209.302325581397</v>
      </c>
      <c r="I346" s="3"/>
    </row>
    <row r="347" spans="2:9">
      <c r="B347" s="3">
        <f t="shared" si="11"/>
        <v>343</v>
      </c>
      <c r="C347" s="3">
        <v>446</v>
      </c>
      <c r="D347" s="3">
        <v>3407</v>
      </c>
      <c r="E347" s="3" t="s">
        <v>17</v>
      </c>
      <c r="F347" s="23">
        <v>42000</v>
      </c>
      <c r="G347" s="24">
        <v>2.4</v>
      </c>
      <c r="H347" s="23">
        <f t="shared" si="10"/>
        <v>17500</v>
      </c>
      <c r="I347" s="3"/>
    </row>
    <row r="348" spans="2:9">
      <c r="B348" s="3">
        <f t="shared" si="11"/>
        <v>344</v>
      </c>
      <c r="C348" s="3">
        <v>474</v>
      </c>
      <c r="D348" s="3">
        <v>6384</v>
      </c>
      <c r="E348" s="3" t="s">
        <v>17</v>
      </c>
      <c r="F348" s="23">
        <v>179086</v>
      </c>
      <c r="G348" s="23">
        <v>10</v>
      </c>
      <c r="H348" s="23">
        <f t="shared" si="10"/>
        <v>17908.599999999999</v>
      </c>
      <c r="I348" s="3"/>
    </row>
    <row r="349" spans="2:9">
      <c r="B349" s="3">
        <f t="shared" si="11"/>
        <v>345</v>
      </c>
      <c r="C349" s="3">
        <v>446</v>
      </c>
      <c r="D349" s="3">
        <v>3379</v>
      </c>
      <c r="E349" s="3" t="s">
        <v>17</v>
      </c>
      <c r="F349" s="23">
        <v>90000</v>
      </c>
      <c r="G349" s="24">
        <v>4.9000000000000004</v>
      </c>
      <c r="H349" s="23">
        <f t="shared" si="10"/>
        <v>18367.34693877551</v>
      </c>
      <c r="I349" s="3"/>
    </row>
    <row r="350" spans="2:9">
      <c r="B350" s="3">
        <f t="shared" si="11"/>
        <v>346</v>
      </c>
      <c r="C350" s="3">
        <v>436</v>
      </c>
      <c r="D350" s="3">
        <v>3100</v>
      </c>
      <c r="E350" s="3" t="s">
        <v>17</v>
      </c>
      <c r="F350" s="23">
        <v>20000000</v>
      </c>
      <c r="G350" s="23">
        <v>1000</v>
      </c>
      <c r="H350" s="23">
        <f t="shared" si="10"/>
        <v>20000</v>
      </c>
      <c r="I350" s="3"/>
    </row>
    <row r="351" spans="2:9">
      <c r="B351" s="3">
        <f t="shared" si="11"/>
        <v>347</v>
      </c>
      <c r="C351" s="3">
        <v>446</v>
      </c>
      <c r="D351" s="3">
        <v>3370</v>
      </c>
      <c r="E351" s="3" t="s">
        <v>17</v>
      </c>
      <c r="F351" s="23">
        <v>39000</v>
      </c>
      <c r="G351" s="24">
        <v>1.9</v>
      </c>
      <c r="H351" s="23">
        <f t="shared" si="10"/>
        <v>20526.315789473687</v>
      </c>
      <c r="I351" s="3"/>
    </row>
    <row r="352" spans="2:9">
      <c r="B352" s="3">
        <f t="shared" si="11"/>
        <v>348</v>
      </c>
      <c r="C352" s="3">
        <v>446</v>
      </c>
      <c r="D352" s="3">
        <v>3415</v>
      </c>
      <c r="E352" s="3" t="s">
        <v>17</v>
      </c>
      <c r="F352" s="23">
        <v>110000</v>
      </c>
      <c r="G352" s="24">
        <v>5.2</v>
      </c>
      <c r="H352" s="23">
        <f t="shared" si="10"/>
        <v>21153.846153846152</v>
      </c>
      <c r="I352" s="3"/>
    </row>
    <row r="353" spans="2:9">
      <c r="B353" s="3">
        <f t="shared" si="11"/>
        <v>349</v>
      </c>
      <c r="C353" s="3">
        <v>446</v>
      </c>
      <c r="D353" s="3">
        <v>3380</v>
      </c>
      <c r="E353" s="3" t="s">
        <v>17</v>
      </c>
      <c r="F353" s="23">
        <v>36000</v>
      </c>
      <c r="G353" s="24">
        <v>1.6</v>
      </c>
      <c r="H353" s="23">
        <f t="shared" si="10"/>
        <v>22500</v>
      </c>
      <c r="I353" s="3"/>
    </row>
    <row r="354" spans="2:9">
      <c r="B354" s="3">
        <f t="shared" si="11"/>
        <v>350</v>
      </c>
      <c r="C354" s="3">
        <v>474</v>
      </c>
      <c r="D354" s="3">
        <v>6387</v>
      </c>
      <c r="E354" s="3" t="s">
        <v>17</v>
      </c>
      <c r="F354" s="23">
        <v>67803000</v>
      </c>
      <c r="G354" s="23">
        <v>3000</v>
      </c>
      <c r="H354" s="23">
        <f t="shared" si="10"/>
        <v>22601</v>
      </c>
      <c r="I354" s="3"/>
    </row>
    <row r="355" spans="2:9">
      <c r="B355" s="3">
        <f t="shared" si="11"/>
        <v>351</v>
      </c>
      <c r="C355" s="3">
        <v>446</v>
      </c>
      <c r="D355" s="3">
        <v>3406</v>
      </c>
      <c r="E355" s="3" t="s">
        <v>17</v>
      </c>
      <c r="F355" s="23">
        <v>43000</v>
      </c>
      <c r="G355" s="24">
        <v>1.9</v>
      </c>
      <c r="H355" s="23">
        <f t="shared" si="10"/>
        <v>22631.578947368424</v>
      </c>
      <c r="I355" s="3"/>
    </row>
    <row r="356" spans="2:9">
      <c r="B356" s="3">
        <f t="shared" si="11"/>
        <v>352</v>
      </c>
      <c r="C356" s="3">
        <v>446</v>
      </c>
      <c r="D356" s="3">
        <v>3399</v>
      </c>
      <c r="E356" s="3" t="s">
        <v>17</v>
      </c>
      <c r="F356" s="23">
        <v>98000</v>
      </c>
      <c r="G356" s="24">
        <v>4.2</v>
      </c>
      <c r="H356" s="23">
        <f t="shared" si="10"/>
        <v>23333.333333333332</v>
      </c>
      <c r="I356" s="3"/>
    </row>
    <row r="357" spans="2:9">
      <c r="B357" s="3">
        <f t="shared" si="11"/>
        <v>353</v>
      </c>
      <c r="C357" s="3">
        <v>436</v>
      </c>
      <c r="D357" s="3">
        <v>3103</v>
      </c>
      <c r="E357" s="3" t="s">
        <v>17</v>
      </c>
      <c r="F357" s="23">
        <v>35000000</v>
      </c>
      <c r="G357" s="23">
        <v>1300</v>
      </c>
      <c r="H357" s="23">
        <f t="shared" si="10"/>
        <v>26923.076923076922</v>
      </c>
      <c r="I357" s="3"/>
    </row>
    <row r="358" spans="2:9">
      <c r="B358" s="3">
        <f t="shared" si="11"/>
        <v>354</v>
      </c>
      <c r="C358" s="3">
        <v>446</v>
      </c>
      <c r="D358" s="3">
        <v>3373</v>
      </c>
      <c r="E358" s="3" t="s">
        <v>17</v>
      </c>
      <c r="F358" s="23">
        <v>27000</v>
      </c>
      <c r="G358" s="24">
        <v>0.87</v>
      </c>
      <c r="H358" s="23">
        <f t="shared" si="10"/>
        <v>31034.482758620688</v>
      </c>
      <c r="I358" s="3"/>
    </row>
    <row r="359" spans="2:9">
      <c r="B359" s="3">
        <f t="shared" si="11"/>
        <v>355</v>
      </c>
      <c r="C359" s="3">
        <v>446</v>
      </c>
      <c r="D359" s="3">
        <v>3409</v>
      </c>
      <c r="E359" s="3" t="s">
        <v>17</v>
      </c>
      <c r="F359" s="23">
        <v>31000</v>
      </c>
      <c r="G359" s="24">
        <v>0.85</v>
      </c>
      <c r="H359" s="23">
        <f t="shared" si="10"/>
        <v>36470.588235294119</v>
      </c>
      <c r="I359" s="3"/>
    </row>
    <row r="360" spans="2:9">
      <c r="B360" s="3">
        <f t="shared" si="11"/>
        <v>356</v>
      </c>
      <c r="C360" s="3">
        <v>446</v>
      </c>
      <c r="D360" s="3">
        <v>3418</v>
      </c>
      <c r="E360" s="3" t="s">
        <v>17</v>
      </c>
      <c r="F360" s="23">
        <v>39000</v>
      </c>
      <c r="G360" s="24">
        <v>0.99</v>
      </c>
      <c r="H360" s="23">
        <f t="shared" si="10"/>
        <v>39393.939393939392</v>
      </c>
      <c r="I360" s="3"/>
    </row>
    <row r="361" spans="2:9">
      <c r="B361" s="3">
        <f t="shared" si="11"/>
        <v>357</v>
      </c>
      <c r="C361" s="3">
        <v>446</v>
      </c>
      <c r="D361" s="3">
        <v>3423</v>
      </c>
      <c r="E361" s="3" t="s">
        <v>17</v>
      </c>
      <c r="F361" s="23">
        <v>29000</v>
      </c>
      <c r="G361" s="24">
        <v>0.68</v>
      </c>
      <c r="H361" s="23">
        <f t="shared" si="10"/>
        <v>42647.058823529405</v>
      </c>
      <c r="I361" s="3"/>
    </row>
    <row r="362" spans="2:9">
      <c r="B362" s="3">
        <f t="shared" si="11"/>
        <v>358</v>
      </c>
      <c r="C362" s="3">
        <v>452</v>
      </c>
      <c r="D362" s="3">
        <v>3534</v>
      </c>
      <c r="E362" s="3" t="s">
        <v>17</v>
      </c>
      <c r="F362" s="23">
        <v>12000</v>
      </c>
      <c r="G362" s="24">
        <v>0.27</v>
      </c>
      <c r="H362" s="23">
        <f t="shared" si="10"/>
        <v>44444.444444444438</v>
      </c>
      <c r="I362" s="3"/>
    </row>
    <row r="363" spans="2:9">
      <c r="B363" s="3">
        <f t="shared" si="11"/>
        <v>359</v>
      </c>
      <c r="C363" s="3">
        <v>441</v>
      </c>
      <c r="D363" s="3">
        <v>3154</v>
      </c>
      <c r="E363" s="3" t="s">
        <v>17</v>
      </c>
      <c r="F363" s="23">
        <v>140000</v>
      </c>
      <c r="G363" s="24">
        <v>2.7</v>
      </c>
      <c r="H363" s="23">
        <f t="shared" si="10"/>
        <v>51851.851851851847</v>
      </c>
      <c r="I363" s="3"/>
    </row>
    <row r="364" spans="2:9">
      <c r="B364" s="3">
        <f t="shared" si="11"/>
        <v>360</v>
      </c>
      <c r="C364" s="3">
        <v>418</v>
      </c>
      <c r="D364" s="3">
        <v>2932</v>
      </c>
      <c r="E364" s="3" t="s">
        <v>17</v>
      </c>
      <c r="F364" s="23">
        <v>5210</v>
      </c>
      <c r="G364" s="24">
        <v>0.1</v>
      </c>
      <c r="H364" s="23">
        <f t="shared" si="10"/>
        <v>52100</v>
      </c>
      <c r="I364" s="3"/>
    </row>
    <row r="365" spans="2:9">
      <c r="B365" s="3">
        <f t="shared" si="11"/>
        <v>361</v>
      </c>
      <c r="C365" s="3">
        <v>474</v>
      </c>
      <c r="D365" s="3">
        <v>6386</v>
      </c>
      <c r="E365" s="3" t="s">
        <v>17</v>
      </c>
      <c r="F365" s="23">
        <v>414354.4</v>
      </c>
      <c r="G365" s="24">
        <v>5</v>
      </c>
      <c r="H365" s="23">
        <f t="shared" si="10"/>
        <v>82870.880000000005</v>
      </c>
      <c r="I365" s="3"/>
    </row>
    <row r="366" spans="2:9">
      <c r="B366" s="3">
        <f t="shared" si="11"/>
        <v>362</v>
      </c>
      <c r="C366" s="3">
        <v>417</v>
      </c>
      <c r="D366" s="3">
        <v>2924</v>
      </c>
      <c r="E366" s="3" t="s">
        <v>17</v>
      </c>
      <c r="F366" s="23">
        <v>10500</v>
      </c>
      <c r="G366" s="24">
        <v>0.1</v>
      </c>
      <c r="H366" s="23">
        <f t="shared" si="10"/>
        <v>105000</v>
      </c>
      <c r="I366" s="3"/>
    </row>
    <row r="367" spans="2:9">
      <c r="B367" s="3">
        <f t="shared" si="11"/>
        <v>363</v>
      </c>
      <c r="C367" s="3">
        <v>474</v>
      </c>
      <c r="D367" s="3">
        <v>6385</v>
      </c>
      <c r="E367" s="3" t="s">
        <v>17</v>
      </c>
      <c r="F367" s="23">
        <v>1731000</v>
      </c>
      <c r="G367" s="24">
        <v>5</v>
      </c>
      <c r="H367" s="23">
        <f t="shared" si="10"/>
        <v>346200</v>
      </c>
      <c r="I367" s="3"/>
    </row>
    <row r="368" spans="2:9">
      <c r="B368" s="3">
        <f t="shared" si="11"/>
        <v>364</v>
      </c>
      <c r="C368" s="3">
        <v>417</v>
      </c>
      <c r="D368" s="3">
        <v>2922</v>
      </c>
      <c r="E368" s="3" t="s">
        <v>17</v>
      </c>
      <c r="F368" s="23">
        <v>46900</v>
      </c>
      <c r="G368" s="24">
        <v>0.1</v>
      </c>
      <c r="H368" s="23">
        <f t="shared" si="10"/>
        <v>469000</v>
      </c>
      <c r="I368" s="67">
        <f>(B368-I249-I83)</f>
        <v>119</v>
      </c>
    </row>
  </sheetData>
  <sheetProtection password="CDE0" sheet="1" objects="1" scenarios="1"/>
  <mergeCells count="1">
    <mergeCell ref="B2:H2"/>
  </mergeCells>
  <pageMargins left="0.7" right="0.7" top="0.75" bottom="0.75" header="0.3" footer="0.3"/>
  <pageSetup scale="80" fitToHeight="10" orientation="portrait" horizontalDpi="200" verticalDpi="200" copies="0" r:id="rId1"/>
  <headerFooter>
    <oddFooter>&amp;CPage &amp;P of &amp;N&amp;RBrewer et al. 2013</oddFooter>
  </headerFooter>
</worksheet>
</file>

<file path=xl/worksheets/sheet3.xml><?xml version="1.0" encoding="utf-8"?>
<worksheet xmlns="http://schemas.openxmlformats.org/spreadsheetml/2006/main" xmlns:r="http://schemas.openxmlformats.org/officeDocument/2006/relationships">
  <sheetPr>
    <pageSetUpPr fitToPage="1"/>
  </sheetPr>
  <dimension ref="B2:K16"/>
  <sheetViews>
    <sheetView workbookViewId="0">
      <selection activeCell="B3" sqref="B3"/>
    </sheetView>
  </sheetViews>
  <sheetFormatPr defaultRowHeight="15"/>
  <cols>
    <col min="1" max="1" width="5.42578125" customWidth="1"/>
    <col min="2" max="2" width="32.85546875" customWidth="1"/>
    <col min="3" max="3" width="11.140625" customWidth="1"/>
  </cols>
  <sheetData>
    <row r="2" spans="2:11" s="36" customFormat="1" ht="36.75" customHeight="1">
      <c r="B2" s="96" t="s">
        <v>43</v>
      </c>
      <c r="C2" s="95"/>
      <c r="D2" s="95"/>
      <c r="E2" s="95"/>
      <c r="F2" s="95"/>
      <c r="G2" s="95"/>
      <c r="H2" s="71"/>
      <c r="I2" s="28"/>
      <c r="K2" s="37"/>
    </row>
    <row r="3" spans="2:11" s="36" customFormat="1" ht="15.75">
      <c r="B3" s="60" t="s">
        <v>31</v>
      </c>
      <c r="C3" s="37"/>
      <c r="D3" s="37"/>
      <c r="E3" s="37"/>
      <c r="F3" s="54"/>
      <c r="G3" s="54"/>
      <c r="H3" s="61"/>
      <c r="I3" s="28"/>
      <c r="K3" s="37"/>
    </row>
    <row r="4" spans="2:11" s="36" customFormat="1" ht="16.5" thickBot="1">
      <c r="B4" s="60"/>
      <c r="C4" s="37"/>
      <c r="D4" s="37"/>
      <c r="E4" s="37"/>
      <c r="F4" s="54"/>
      <c r="G4" s="54"/>
      <c r="H4" s="61"/>
      <c r="I4" s="28"/>
      <c r="K4" s="37"/>
    </row>
    <row r="5" spans="2:11" ht="16.5" thickTop="1">
      <c r="B5" s="38" t="s">
        <v>19</v>
      </c>
      <c r="C5" s="39">
        <v>48</v>
      </c>
    </row>
    <row r="6" spans="2:11" ht="16.5" thickBot="1">
      <c r="B6" s="40" t="s">
        <v>20</v>
      </c>
      <c r="C6" s="41">
        <f>'TPH-B Ratios Sorted'!B368</f>
        <v>364</v>
      </c>
    </row>
    <row r="7" spans="2:11" ht="17.25" thickTop="1" thickBot="1">
      <c r="B7" s="10"/>
      <c r="C7" s="6"/>
    </row>
    <row r="8" spans="2:11" ht="16.5" thickTop="1">
      <c r="B8" s="42" t="s">
        <v>5</v>
      </c>
      <c r="C8" s="43">
        <f>MEDIAN('TPH-B Ratios Sorted'!H5:H368)</f>
        <v>300.94339622641508</v>
      </c>
    </row>
    <row r="9" spans="2:11" ht="16.5" thickBot="1">
      <c r="B9" s="44" t="s">
        <v>6</v>
      </c>
      <c r="C9" s="45">
        <f>AVERAGE('TPH-B Ratios Sorted'!H5:H368)</f>
        <v>5565.8773307736101</v>
      </c>
    </row>
    <row r="10" spans="2:11" ht="17.25" thickTop="1" thickBot="1">
      <c r="B10" s="10"/>
      <c r="C10" s="6"/>
    </row>
    <row r="11" spans="2:11" ht="32.25" thickTop="1">
      <c r="B11" s="29" t="s">
        <v>4</v>
      </c>
      <c r="C11" s="30" t="s">
        <v>8</v>
      </c>
    </row>
    <row r="12" spans="2:11" ht="15.75">
      <c r="B12" s="31" t="s">
        <v>23</v>
      </c>
      <c r="C12" s="46">
        <f>'TPH-B Ratios Sorted'!I83/C6</f>
        <v>0.21703296703296704</v>
      </c>
    </row>
    <row r="13" spans="2:11" ht="15.75">
      <c r="B13" s="32" t="s">
        <v>24</v>
      </c>
      <c r="C13" s="46">
        <f>'TPH-B Ratios Sorted'!I249/C6</f>
        <v>0.45604395604395603</v>
      </c>
    </row>
    <row r="14" spans="2:11" ht="15.75">
      <c r="B14" s="33" t="s">
        <v>7</v>
      </c>
      <c r="C14" s="47">
        <f>'TPH-B Ratios Sorted'!I368/C6</f>
        <v>0.32692307692307693</v>
      </c>
    </row>
    <row r="15" spans="2:11" ht="16.5" thickBot="1">
      <c r="B15" s="34"/>
      <c r="C15" s="35">
        <f>SUM(C12:C14)</f>
        <v>1</v>
      </c>
    </row>
    <row r="16" spans="2:11" ht="15.75" thickTop="1"/>
  </sheetData>
  <sheetProtection password="CDE0" sheet="1" objects="1" scenarios="1"/>
  <mergeCells count="1">
    <mergeCell ref="B2:G2"/>
  </mergeCells>
  <printOptions horizontalCentered="1"/>
  <pageMargins left="0.7" right="0.7" top="0.75" bottom="0.75" header="0.3" footer="0.3"/>
  <pageSetup orientation="portrait" horizontalDpi="200" verticalDpi="200" copies="0" r:id="rId1"/>
  <drawing r:id="rId2"/>
</worksheet>
</file>

<file path=xl/worksheets/sheet4.xml><?xml version="1.0" encoding="utf-8"?>
<worksheet xmlns="http://schemas.openxmlformats.org/spreadsheetml/2006/main" xmlns:r="http://schemas.openxmlformats.org/officeDocument/2006/relationships">
  <sheetPr>
    <pageSetUpPr fitToPage="1"/>
  </sheetPr>
  <dimension ref="B2:K179"/>
  <sheetViews>
    <sheetView workbookViewId="0">
      <selection activeCell="B3" sqref="B3"/>
    </sheetView>
  </sheetViews>
  <sheetFormatPr defaultRowHeight="15.75"/>
  <cols>
    <col min="1" max="1" width="9.140625" style="2"/>
    <col min="2" max="2" width="9.140625" style="3"/>
    <col min="3" max="4" width="13.7109375" style="3" customWidth="1"/>
    <col min="5" max="5" width="32.85546875" style="2" customWidth="1"/>
    <col min="6" max="6" width="17.5703125" style="4" bestFit="1" customWidth="1"/>
    <col min="7" max="7" width="15.7109375" style="4" customWidth="1"/>
    <col min="8" max="8" width="15.7109375" style="2" customWidth="1"/>
    <col min="9" max="16384" width="9.140625" style="2"/>
  </cols>
  <sheetData>
    <row r="2" spans="2:11" ht="36.75" customHeight="1">
      <c r="B2" s="96" t="s">
        <v>43</v>
      </c>
      <c r="C2" s="98"/>
      <c r="D2" s="98"/>
      <c r="E2" s="98"/>
      <c r="F2" s="98"/>
      <c r="G2" s="98"/>
    </row>
    <row r="3" spans="2:11" s="36" customFormat="1">
      <c r="B3" s="60" t="s">
        <v>31</v>
      </c>
      <c r="C3" s="37"/>
      <c r="D3" s="37"/>
      <c r="E3" s="37"/>
      <c r="F3" s="54"/>
      <c r="G3" s="54"/>
      <c r="H3" s="61"/>
      <c r="I3" s="28"/>
      <c r="K3" s="37"/>
    </row>
    <row r="4" spans="2:11" ht="38.25" customHeight="1">
      <c r="B4" s="90" t="s">
        <v>27</v>
      </c>
      <c r="C4" s="91" t="s">
        <v>26</v>
      </c>
      <c r="D4" s="91" t="s">
        <v>28</v>
      </c>
      <c r="E4" s="92" t="s">
        <v>38</v>
      </c>
      <c r="F4" s="93" t="s">
        <v>39</v>
      </c>
      <c r="G4" s="93" t="s">
        <v>40</v>
      </c>
      <c r="H4" s="93" t="s">
        <v>2</v>
      </c>
    </row>
    <row r="5" spans="2:11">
      <c r="B5" s="5">
        <v>1</v>
      </c>
      <c r="C5" s="5">
        <v>459</v>
      </c>
      <c r="D5" s="5">
        <v>3775</v>
      </c>
      <c r="E5" s="1" t="s">
        <v>41</v>
      </c>
      <c r="F5" s="18">
        <v>34</v>
      </c>
      <c r="G5" s="89"/>
      <c r="H5" s="18"/>
    </row>
    <row r="6" spans="2:11">
      <c r="B6" s="5"/>
      <c r="C6" s="5">
        <v>459</v>
      </c>
      <c r="D6" s="5">
        <v>3775</v>
      </c>
      <c r="E6" s="1" t="s">
        <v>9</v>
      </c>
      <c r="F6" s="18">
        <v>3000</v>
      </c>
      <c r="G6" s="89">
        <f>F6/F9</f>
        <v>0.30612244897959184</v>
      </c>
      <c r="H6" s="18"/>
    </row>
    <row r="7" spans="2:11">
      <c r="B7" s="5"/>
      <c r="C7" s="5">
        <v>459</v>
      </c>
      <c r="D7" s="5">
        <v>3775</v>
      </c>
      <c r="E7" s="1" t="s">
        <v>10</v>
      </c>
      <c r="F7" s="18">
        <v>2400</v>
      </c>
      <c r="G7" s="89">
        <f>F7/F9</f>
        <v>0.24489795918367346</v>
      </c>
      <c r="H7" s="18"/>
    </row>
    <row r="8" spans="2:11">
      <c r="B8" s="5"/>
      <c r="C8" s="5">
        <v>459</v>
      </c>
      <c r="D8" s="5">
        <v>3775</v>
      </c>
      <c r="E8" s="1" t="s">
        <v>11</v>
      </c>
      <c r="F8" s="18">
        <v>4400</v>
      </c>
      <c r="G8" s="89">
        <f>F8/F9</f>
        <v>0.44897959183673469</v>
      </c>
      <c r="H8" s="18"/>
    </row>
    <row r="9" spans="2:11">
      <c r="B9" s="5"/>
      <c r="C9" s="5">
        <v>459</v>
      </c>
      <c r="D9" s="5">
        <v>3775</v>
      </c>
      <c r="E9" s="1" t="s">
        <v>37</v>
      </c>
      <c r="F9" s="18">
        <v>9800</v>
      </c>
      <c r="G9" s="89">
        <f>SUM(G6:G8)</f>
        <v>1</v>
      </c>
      <c r="H9" s="18">
        <f>F9/F5</f>
        <v>288.23529411764707</v>
      </c>
    </row>
    <row r="10" spans="2:11">
      <c r="B10" s="5">
        <f>B5+1</f>
        <v>2</v>
      </c>
      <c r="C10" s="5">
        <v>459</v>
      </c>
      <c r="D10" s="5">
        <v>3777</v>
      </c>
      <c r="E10" s="1" t="s">
        <v>41</v>
      </c>
      <c r="F10" s="18">
        <v>98</v>
      </c>
      <c r="G10" s="89"/>
      <c r="H10" s="18"/>
    </row>
    <row r="11" spans="2:11">
      <c r="B11" s="5"/>
      <c r="C11" s="5">
        <v>459</v>
      </c>
      <c r="D11" s="5">
        <v>3777</v>
      </c>
      <c r="E11" s="1" t="s">
        <v>9</v>
      </c>
      <c r="F11" s="18">
        <v>1800</v>
      </c>
      <c r="G11" s="89">
        <f>F11/F14</f>
        <v>0.84309133489461363</v>
      </c>
      <c r="H11" s="18"/>
    </row>
    <row r="12" spans="2:11">
      <c r="B12" s="5"/>
      <c r="C12" s="5">
        <v>459</v>
      </c>
      <c r="D12" s="5">
        <v>3777</v>
      </c>
      <c r="E12" s="1" t="s">
        <v>10</v>
      </c>
      <c r="F12" s="18">
        <v>55</v>
      </c>
      <c r="G12" s="89">
        <f>F12/F14</f>
        <v>2.576112412177986E-2</v>
      </c>
      <c r="H12" s="18"/>
    </row>
    <row r="13" spans="2:11">
      <c r="B13" s="5"/>
      <c r="C13" s="5">
        <v>459</v>
      </c>
      <c r="D13" s="5">
        <v>3777</v>
      </c>
      <c r="E13" s="1" t="s">
        <v>11</v>
      </c>
      <c r="F13" s="18">
        <v>280</v>
      </c>
      <c r="G13" s="89">
        <f>F13/F14</f>
        <v>0.13114754098360656</v>
      </c>
      <c r="H13" s="18"/>
    </row>
    <row r="14" spans="2:11">
      <c r="B14" s="5"/>
      <c r="C14" s="5">
        <v>459</v>
      </c>
      <c r="D14" s="5">
        <v>3777</v>
      </c>
      <c r="E14" s="1" t="s">
        <v>37</v>
      </c>
      <c r="F14" s="18">
        <v>2135</v>
      </c>
      <c r="G14" s="89">
        <f>SUM(G11:G13)</f>
        <v>1</v>
      </c>
      <c r="H14" s="18">
        <f>F14/F10</f>
        <v>21.785714285714285</v>
      </c>
    </row>
    <row r="15" spans="2:11">
      <c r="B15" s="5">
        <f>B10+1</f>
        <v>3</v>
      </c>
      <c r="C15" s="5">
        <v>459</v>
      </c>
      <c r="D15" s="5">
        <v>3778</v>
      </c>
      <c r="E15" s="1" t="s">
        <v>41</v>
      </c>
      <c r="F15" s="18">
        <v>85000</v>
      </c>
      <c r="G15" s="89"/>
      <c r="H15" s="18"/>
    </row>
    <row r="16" spans="2:11">
      <c r="B16" s="5"/>
      <c r="C16" s="5">
        <v>459</v>
      </c>
      <c r="D16" s="5">
        <v>3778</v>
      </c>
      <c r="E16" s="1" t="s">
        <v>9</v>
      </c>
      <c r="F16" s="18">
        <v>7400000</v>
      </c>
      <c r="G16" s="89">
        <f>F16/F19</f>
        <v>0.94508301404853134</v>
      </c>
      <c r="H16" s="18"/>
    </row>
    <row r="17" spans="2:8">
      <c r="B17" s="5"/>
      <c r="C17" s="5">
        <v>459</v>
      </c>
      <c r="D17" s="5">
        <v>3778</v>
      </c>
      <c r="E17" s="1" t="s">
        <v>10</v>
      </c>
      <c r="F17" s="18">
        <v>160000</v>
      </c>
      <c r="G17" s="89">
        <f>F17/F19</f>
        <v>2.0434227330779056E-2</v>
      </c>
      <c r="H17" s="18"/>
    </row>
    <row r="18" spans="2:8">
      <c r="B18" s="5"/>
      <c r="C18" s="5">
        <v>459</v>
      </c>
      <c r="D18" s="5">
        <v>3778</v>
      </c>
      <c r="E18" s="1" t="s">
        <v>11</v>
      </c>
      <c r="F18" s="18">
        <v>270000</v>
      </c>
      <c r="G18" s="89">
        <f>F18/F19</f>
        <v>3.4482758620689655E-2</v>
      </c>
      <c r="H18" s="18"/>
    </row>
    <row r="19" spans="2:8">
      <c r="B19" s="5"/>
      <c r="C19" s="5">
        <v>459</v>
      </c>
      <c r="D19" s="5">
        <v>3778</v>
      </c>
      <c r="E19" s="1" t="s">
        <v>37</v>
      </c>
      <c r="F19" s="18">
        <v>7830000</v>
      </c>
      <c r="G19" s="89">
        <f>SUM(G16:G18)</f>
        <v>1</v>
      </c>
      <c r="H19" s="18">
        <f>F19/F15</f>
        <v>92.117647058823536</v>
      </c>
    </row>
    <row r="20" spans="2:8">
      <c r="B20" s="5">
        <f>B15+1</f>
        <v>4</v>
      </c>
      <c r="C20" s="5">
        <v>459</v>
      </c>
      <c r="D20" s="5">
        <v>3780</v>
      </c>
      <c r="E20" s="1" t="s">
        <v>41</v>
      </c>
      <c r="F20" s="18">
        <v>700</v>
      </c>
      <c r="G20" s="89"/>
      <c r="H20" s="18"/>
    </row>
    <row r="21" spans="2:8">
      <c r="B21" s="5"/>
      <c r="C21" s="5">
        <v>459</v>
      </c>
      <c r="D21" s="5">
        <v>3780</v>
      </c>
      <c r="E21" s="1" t="s">
        <v>9</v>
      </c>
      <c r="F21" s="18">
        <v>19000</v>
      </c>
      <c r="G21" s="89">
        <f>F21/F24</f>
        <v>0.51351351351351349</v>
      </c>
      <c r="H21" s="18"/>
    </row>
    <row r="22" spans="2:8">
      <c r="B22" s="5"/>
      <c r="C22" s="5">
        <v>459</v>
      </c>
      <c r="D22" s="5">
        <v>3780</v>
      </c>
      <c r="E22" s="1" t="s">
        <v>10</v>
      </c>
      <c r="F22" s="18">
        <v>12000</v>
      </c>
      <c r="G22" s="89">
        <f>F22/F24</f>
        <v>0.32432432432432434</v>
      </c>
      <c r="H22" s="18"/>
    </row>
    <row r="23" spans="2:8">
      <c r="B23" s="5"/>
      <c r="C23" s="5">
        <v>459</v>
      </c>
      <c r="D23" s="5">
        <v>3780</v>
      </c>
      <c r="E23" s="1" t="s">
        <v>11</v>
      </c>
      <c r="F23" s="18">
        <v>6000</v>
      </c>
      <c r="G23" s="89">
        <f>F23/F24</f>
        <v>0.16216216216216217</v>
      </c>
      <c r="H23" s="18"/>
    </row>
    <row r="24" spans="2:8">
      <c r="B24" s="5"/>
      <c r="C24" s="5">
        <v>459</v>
      </c>
      <c r="D24" s="5">
        <v>3780</v>
      </c>
      <c r="E24" s="1" t="s">
        <v>37</v>
      </c>
      <c r="F24" s="18">
        <v>37000</v>
      </c>
      <c r="G24" s="89">
        <f>SUM(G21:G23)</f>
        <v>1</v>
      </c>
      <c r="H24" s="18">
        <f>F24/F20</f>
        <v>52.857142857142854</v>
      </c>
    </row>
    <row r="25" spans="2:8">
      <c r="B25" s="5">
        <f>B20+1</f>
        <v>5</v>
      </c>
      <c r="C25" s="5">
        <v>460</v>
      </c>
      <c r="D25" s="5">
        <v>3782</v>
      </c>
      <c r="E25" s="1" t="s">
        <v>41</v>
      </c>
      <c r="F25" s="18">
        <v>24</v>
      </c>
      <c r="G25" s="89"/>
      <c r="H25" s="18"/>
    </row>
    <row r="26" spans="2:8">
      <c r="B26" s="5"/>
      <c r="C26" s="5">
        <v>460</v>
      </c>
      <c r="D26" s="5">
        <v>3782</v>
      </c>
      <c r="E26" s="1" t="s">
        <v>9</v>
      </c>
      <c r="F26" s="18">
        <v>13000</v>
      </c>
      <c r="G26" s="89">
        <f>F26/F29</f>
        <v>0.99693251533742333</v>
      </c>
      <c r="H26" s="18"/>
    </row>
    <row r="27" spans="2:8">
      <c r="B27" s="5"/>
      <c r="C27" s="5">
        <v>460</v>
      </c>
      <c r="D27" s="5">
        <v>3782</v>
      </c>
      <c r="E27" s="1" t="s">
        <v>10</v>
      </c>
      <c r="F27" s="18">
        <v>20</v>
      </c>
      <c r="G27" s="89">
        <f>F27/F29</f>
        <v>1.5337423312883436E-3</v>
      </c>
      <c r="H27" s="18"/>
    </row>
    <row r="28" spans="2:8">
      <c r="B28" s="5"/>
      <c r="C28" s="5">
        <v>460</v>
      </c>
      <c r="D28" s="5">
        <v>3782</v>
      </c>
      <c r="E28" s="1" t="s">
        <v>11</v>
      </c>
      <c r="F28" s="18">
        <v>20</v>
      </c>
      <c r="G28" s="89">
        <f>F28/F29</f>
        <v>1.5337423312883436E-3</v>
      </c>
      <c r="H28" s="18"/>
    </row>
    <row r="29" spans="2:8">
      <c r="B29" s="5"/>
      <c r="C29" s="5">
        <v>460</v>
      </c>
      <c r="D29" s="5">
        <v>3782</v>
      </c>
      <c r="E29" s="1" t="s">
        <v>37</v>
      </c>
      <c r="F29" s="18">
        <v>13040</v>
      </c>
      <c r="G29" s="89">
        <f>SUM(G26:G28)</f>
        <v>1</v>
      </c>
      <c r="H29" s="18">
        <f>F29/F25</f>
        <v>543.33333333333337</v>
      </c>
    </row>
    <row r="30" spans="2:8">
      <c r="B30" s="5">
        <f>B25+1</f>
        <v>6</v>
      </c>
      <c r="C30" s="5">
        <v>460</v>
      </c>
      <c r="D30" s="5">
        <v>3783</v>
      </c>
      <c r="E30" s="1" t="s">
        <v>41</v>
      </c>
      <c r="F30" s="18">
        <v>4</v>
      </c>
      <c r="G30" s="89"/>
      <c r="H30" s="18"/>
    </row>
    <row r="31" spans="2:8">
      <c r="B31" s="5"/>
      <c r="C31" s="5">
        <v>460</v>
      </c>
      <c r="D31" s="5">
        <v>3783</v>
      </c>
      <c r="E31" s="1" t="s">
        <v>9</v>
      </c>
      <c r="F31" s="18">
        <v>1800</v>
      </c>
      <c r="G31" s="89">
        <f>F31/F34</f>
        <v>0.86956521739130432</v>
      </c>
      <c r="H31" s="18"/>
    </row>
    <row r="32" spans="2:8">
      <c r="B32" s="5"/>
      <c r="C32" s="5">
        <v>460</v>
      </c>
      <c r="D32" s="5">
        <v>3783</v>
      </c>
      <c r="E32" s="1" t="s">
        <v>10</v>
      </c>
      <c r="F32" s="18">
        <v>100</v>
      </c>
      <c r="G32" s="89">
        <f>F32/F34</f>
        <v>4.8309178743961352E-2</v>
      </c>
      <c r="H32" s="18"/>
    </row>
    <row r="33" spans="2:8">
      <c r="B33" s="5"/>
      <c r="C33" s="5">
        <v>460</v>
      </c>
      <c r="D33" s="5">
        <v>3783</v>
      </c>
      <c r="E33" s="1" t="s">
        <v>11</v>
      </c>
      <c r="F33" s="18">
        <v>170</v>
      </c>
      <c r="G33" s="89">
        <f>F33/F34</f>
        <v>8.2125603864734303E-2</v>
      </c>
      <c r="H33" s="18"/>
    </row>
    <row r="34" spans="2:8">
      <c r="B34" s="5"/>
      <c r="C34" s="5">
        <v>460</v>
      </c>
      <c r="D34" s="5">
        <v>3783</v>
      </c>
      <c r="E34" s="1" t="s">
        <v>37</v>
      </c>
      <c r="F34" s="18">
        <v>2070</v>
      </c>
      <c r="G34" s="89">
        <f>SUM(G31:G33)</f>
        <v>1</v>
      </c>
      <c r="H34" s="18">
        <f>F34/F30</f>
        <v>517.5</v>
      </c>
    </row>
    <row r="35" spans="2:8">
      <c r="B35" s="5">
        <f>B30+1</f>
        <v>7</v>
      </c>
      <c r="C35" s="5">
        <v>461</v>
      </c>
      <c r="D35" s="5">
        <v>3787</v>
      </c>
      <c r="E35" s="1" t="s">
        <v>41</v>
      </c>
      <c r="F35" s="18">
        <v>14</v>
      </c>
      <c r="G35" s="89"/>
      <c r="H35" s="18"/>
    </row>
    <row r="36" spans="2:8">
      <c r="B36" s="5"/>
      <c r="C36" s="5">
        <v>461</v>
      </c>
      <c r="D36" s="5">
        <v>3787</v>
      </c>
      <c r="E36" s="1" t="s">
        <v>9</v>
      </c>
      <c r="F36" s="18">
        <v>1300</v>
      </c>
      <c r="G36" s="89">
        <f>F36/F39</f>
        <v>0.86206896551724133</v>
      </c>
      <c r="H36" s="18"/>
    </row>
    <row r="37" spans="2:8">
      <c r="B37" s="5"/>
      <c r="C37" s="5">
        <v>461</v>
      </c>
      <c r="D37" s="5">
        <v>3787</v>
      </c>
      <c r="E37" s="1" t="s">
        <v>10</v>
      </c>
      <c r="F37" s="18">
        <v>28</v>
      </c>
      <c r="G37" s="89">
        <f>F37/F39</f>
        <v>1.8567639257294429E-2</v>
      </c>
      <c r="H37" s="18"/>
    </row>
    <row r="38" spans="2:8">
      <c r="B38" s="5"/>
      <c r="C38" s="5">
        <v>461</v>
      </c>
      <c r="D38" s="5">
        <v>3787</v>
      </c>
      <c r="E38" s="1" t="s">
        <v>11</v>
      </c>
      <c r="F38" s="18">
        <v>180</v>
      </c>
      <c r="G38" s="89">
        <f>F38/F39</f>
        <v>0.11936339522546419</v>
      </c>
      <c r="H38" s="18"/>
    </row>
    <row r="39" spans="2:8">
      <c r="B39" s="5"/>
      <c r="C39" s="5">
        <v>461</v>
      </c>
      <c r="D39" s="5">
        <v>3787</v>
      </c>
      <c r="E39" s="1" t="s">
        <v>37</v>
      </c>
      <c r="F39" s="18">
        <v>1508</v>
      </c>
      <c r="G39" s="89">
        <f>SUM(G36:G38)</f>
        <v>1</v>
      </c>
      <c r="H39" s="18">
        <f>F39/F35</f>
        <v>107.71428571428571</v>
      </c>
    </row>
    <row r="40" spans="2:8">
      <c r="B40" s="5">
        <f>B35+1</f>
        <v>8</v>
      </c>
      <c r="C40" s="5">
        <v>461</v>
      </c>
      <c r="D40" s="5">
        <v>3788</v>
      </c>
      <c r="E40" s="1" t="s">
        <v>41</v>
      </c>
      <c r="F40" s="18">
        <v>55</v>
      </c>
      <c r="G40" s="89"/>
      <c r="H40" s="18"/>
    </row>
    <row r="41" spans="2:8">
      <c r="B41" s="5"/>
      <c r="C41" s="5">
        <v>461</v>
      </c>
      <c r="D41" s="5">
        <v>3788</v>
      </c>
      <c r="E41" s="1" t="s">
        <v>9</v>
      </c>
      <c r="F41" s="18">
        <v>3300</v>
      </c>
      <c r="G41" s="89">
        <f>F41/F44</f>
        <v>0.90659340659340659</v>
      </c>
      <c r="H41" s="18"/>
    </row>
    <row r="42" spans="2:8">
      <c r="B42" s="5"/>
      <c r="C42" s="5">
        <v>461</v>
      </c>
      <c r="D42" s="5">
        <v>3788</v>
      </c>
      <c r="E42" s="1" t="s">
        <v>10</v>
      </c>
      <c r="F42" s="18">
        <v>100</v>
      </c>
      <c r="G42" s="89">
        <f>F42/F44</f>
        <v>2.7472527472527472E-2</v>
      </c>
      <c r="H42" s="18"/>
    </row>
    <row r="43" spans="2:8">
      <c r="B43" s="5"/>
      <c r="C43" s="5">
        <v>461</v>
      </c>
      <c r="D43" s="5">
        <v>3788</v>
      </c>
      <c r="E43" s="1" t="s">
        <v>11</v>
      </c>
      <c r="F43" s="18">
        <v>240</v>
      </c>
      <c r="G43" s="89">
        <f>F43/F44</f>
        <v>6.5934065934065936E-2</v>
      </c>
      <c r="H43" s="18"/>
    </row>
    <row r="44" spans="2:8">
      <c r="B44" s="5"/>
      <c r="C44" s="5">
        <v>461</v>
      </c>
      <c r="D44" s="5">
        <v>3788</v>
      </c>
      <c r="E44" s="1" t="s">
        <v>37</v>
      </c>
      <c r="F44" s="18">
        <v>3640</v>
      </c>
      <c r="G44" s="89">
        <f>SUM(G41:G43)</f>
        <v>1</v>
      </c>
      <c r="H44" s="18">
        <f>F44/F40</f>
        <v>66.181818181818187</v>
      </c>
    </row>
    <row r="45" spans="2:8">
      <c r="B45" s="5">
        <f>B40+1</f>
        <v>9</v>
      </c>
      <c r="C45" s="5">
        <v>461</v>
      </c>
      <c r="D45" s="5">
        <v>3789</v>
      </c>
      <c r="E45" s="1" t="s">
        <v>41</v>
      </c>
      <c r="F45" s="18">
        <v>34</v>
      </c>
      <c r="G45" s="89"/>
      <c r="H45" s="18"/>
    </row>
    <row r="46" spans="2:8">
      <c r="B46" s="5"/>
      <c r="C46" s="5">
        <v>461</v>
      </c>
      <c r="D46" s="5">
        <v>3789</v>
      </c>
      <c r="E46" s="1" t="s">
        <v>9</v>
      </c>
      <c r="F46" s="18">
        <v>990</v>
      </c>
      <c r="G46" s="89">
        <f>F46/F49</f>
        <v>0.80487804878048785</v>
      </c>
      <c r="H46" s="18"/>
    </row>
    <row r="47" spans="2:8">
      <c r="B47" s="5"/>
      <c r="C47" s="5">
        <v>461</v>
      </c>
      <c r="D47" s="5">
        <v>3789</v>
      </c>
      <c r="E47" s="1" t="s">
        <v>10</v>
      </c>
      <c r="F47" s="18">
        <v>100</v>
      </c>
      <c r="G47" s="89">
        <f>F47/F49</f>
        <v>8.1300813008130079E-2</v>
      </c>
      <c r="H47" s="18"/>
    </row>
    <row r="48" spans="2:8">
      <c r="B48" s="5"/>
      <c r="C48" s="5">
        <v>461</v>
      </c>
      <c r="D48" s="5">
        <v>3789</v>
      </c>
      <c r="E48" s="1" t="s">
        <v>11</v>
      </c>
      <c r="F48" s="18">
        <v>140</v>
      </c>
      <c r="G48" s="89">
        <f>F48/F49</f>
        <v>0.11382113821138211</v>
      </c>
      <c r="H48" s="18"/>
    </row>
    <row r="49" spans="2:8">
      <c r="B49" s="5"/>
      <c r="C49" s="5">
        <v>461</v>
      </c>
      <c r="D49" s="5">
        <v>3789</v>
      </c>
      <c r="E49" s="1" t="s">
        <v>37</v>
      </c>
      <c r="F49" s="18">
        <v>1230</v>
      </c>
      <c r="G49" s="89">
        <f>SUM(G46:G48)</f>
        <v>1</v>
      </c>
      <c r="H49" s="18">
        <f>F49/F45</f>
        <v>36.176470588235297</v>
      </c>
    </row>
    <row r="50" spans="2:8">
      <c r="B50" s="5">
        <f>B45+1</f>
        <v>10</v>
      </c>
      <c r="C50" s="5">
        <v>461</v>
      </c>
      <c r="D50" s="5">
        <v>3790</v>
      </c>
      <c r="E50" s="1" t="s">
        <v>41</v>
      </c>
      <c r="F50" s="18">
        <v>25</v>
      </c>
      <c r="G50" s="89"/>
      <c r="H50" s="18"/>
    </row>
    <row r="51" spans="2:8">
      <c r="B51" s="5"/>
      <c r="C51" s="5">
        <v>461</v>
      </c>
      <c r="D51" s="5">
        <v>3790</v>
      </c>
      <c r="E51" s="1" t="s">
        <v>9</v>
      </c>
      <c r="F51" s="18">
        <v>1200</v>
      </c>
      <c r="G51" s="89">
        <f>F51/F54</f>
        <v>0.91954022988505746</v>
      </c>
      <c r="H51" s="18"/>
    </row>
    <row r="52" spans="2:8">
      <c r="B52" s="5"/>
      <c r="C52" s="5">
        <v>461</v>
      </c>
      <c r="D52" s="5">
        <v>3790</v>
      </c>
      <c r="E52" s="1" t="s">
        <v>10</v>
      </c>
      <c r="F52" s="18">
        <v>23</v>
      </c>
      <c r="G52" s="89">
        <f>F52/F54</f>
        <v>1.7624521072796936E-2</v>
      </c>
      <c r="H52" s="18"/>
    </row>
    <row r="53" spans="2:8">
      <c r="B53" s="5"/>
      <c r="C53" s="5">
        <v>461</v>
      </c>
      <c r="D53" s="5">
        <v>3790</v>
      </c>
      <c r="E53" s="1" t="s">
        <v>11</v>
      </c>
      <c r="F53" s="18">
        <v>82</v>
      </c>
      <c r="G53" s="89">
        <f>F53/F54</f>
        <v>6.2835249042145588E-2</v>
      </c>
      <c r="H53" s="18"/>
    </row>
    <row r="54" spans="2:8">
      <c r="B54" s="5"/>
      <c r="C54" s="5">
        <v>461</v>
      </c>
      <c r="D54" s="5">
        <v>3790</v>
      </c>
      <c r="E54" s="1" t="s">
        <v>37</v>
      </c>
      <c r="F54" s="18">
        <v>1305</v>
      </c>
      <c r="G54" s="89">
        <f>SUM(G51:G53)</f>
        <v>0.99999999999999989</v>
      </c>
      <c r="H54" s="18">
        <f>F54/F50</f>
        <v>52.2</v>
      </c>
    </row>
    <row r="55" spans="2:8">
      <c r="B55" s="5">
        <f>B50+1</f>
        <v>11</v>
      </c>
      <c r="C55" s="5">
        <v>463</v>
      </c>
      <c r="D55" s="5">
        <v>3796</v>
      </c>
      <c r="E55" s="1" t="s">
        <v>41</v>
      </c>
      <c r="F55" s="18">
        <v>6.9</v>
      </c>
      <c r="G55" s="89"/>
      <c r="H55" s="18"/>
    </row>
    <row r="56" spans="2:8">
      <c r="B56" s="5"/>
      <c r="C56" s="5">
        <v>463</v>
      </c>
      <c r="D56" s="5">
        <v>3796</v>
      </c>
      <c r="E56" s="1" t="s">
        <v>9</v>
      </c>
      <c r="F56" s="18">
        <v>610</v>
      </c>
      <c r="G56" s="89">
        <f>F56/F59</f>
        <v>0.5495495495495496</v>
      </c>
      <c r="H56" s="18"/>
    </row>
    <row r="57" spans="2:8">
      <c r="B57" s="5"/>
      <c r="C57" s="5">
        <v>463</v>
      </c>
      <c r="D57" s="5">
        <v>3796</v>
      </c>
      <c r="E57" s="1" t="s">
        <v>10</v>
      </c>
      <c r="F57" s="18">
        <v>120</v>
      </c>
      <c r="G57" s="89">
        <f>F57/F59</f>
        <v>0.10810810810810811</v>
      </c>
      <c r="H57" s="18"/>
    </row>
    <row r="58" spans="2:8">
      <c r="B58" s="5"/>
      <c r="C58" s="5">
        <v>463</v>
      </c>
      <c r="D58" s="5">
        <v>3796</v>
      </c>
      <c r="E58" s="1" t="s">
        <v>11</v>
      </c>
      <c r="F58" s="18">
        <v>380</v>
      </c>
      <c r="G58" s="89">
        <f>F58/F59</f>
        <v>0.34234234234234234</v>
      </c>
      <c r="H58" s="18"/>
    </row>
    <row r="59" spans="2:8">
      <c r="B59" s="5"/>
      <c r="C59" s="5">
        <v>463</v>
      </c>
      <c r="D59" s="5">
        <v>3796</v>
      </c>
      <c r="E59" s="1" t="s">
        <v>37</v>
      </c>
      <c r="F59" s="18">
        <v>1110</v>
      </c>
      <c r="G59" s="89">
        <f>SUM(G56:G58)</f>
        <v>1</v>
      </c>
      <c r="H59" s="18">
        <f>F59/F55</f>
        <v>160.86956521739128</v>
      </c>
    </row>
    <row r="60" spans="2:8">
      <c r="B60" s="5">
        <f>B55+1</f>
        <v>12</v>
      </c>
      <c r="C60" s="5">
        <v>464</v>
      </c>
      <c r="D60" s="5">
        <v>3801</v>
      </c>
      <c r="E60" s="1" t="s">
        <v>41</v>
      </c>
      <c r="F60" s="18">
        <v>2</v>
      </c>
      <c r="G60" s="89"/>
      <c r="H60" s="18"/>
    </row>
    <row r="61" spans="2:8">
      <c r="B61" s="5"/>
      <c r="C61" s="5">
        <v>464</v>
      </c>
      <c r="D61" s="5">
        <v>3801</v>
      </c>
      <c r="E61" s="1" t="s">
        <v>9</v>
      </c>
      <c r="F61" s="18">
        <v>530</v>
      </c>
      <c r="G61" s="89">
        <f>F61/F64</f>
        <v>0.20479134466769705</v>
      </c>
      <c r="H61" s="18"/>
    </row>
    <row r="62" spans="2:8">
      <c r="B62" s="5"/>
      <c r="C62" s="5">
        <v>464</v>
      </c>
      <c r="D62" s="5">
        <v>3801</v>
      </c>
      <c r="E62" s="1" t="s">
        <v>10</v>
      </c>
      <c r="F62" s="18">
        <v>58</v>
      </c>
      <c r="G62" s="89">
        <f>F62/F64</f>
        <v>2.241112828438949E-2</v>
      </c>
      <c r="H62" s="18"/>
    </row>
    <row r="63" spans="2:8">
      <c r="B63" s="5"/>
      <c r="C63" s="5">
        <v>464</v>
      </c>
      <c r="D63" s="5">
        <v>3801</v>
      </c>
      <c r="E63" s="1" t="s">
        <v>11</v>
      </c>
      <c r="F63" s="18">
        <v>2000</v>
      </c>
      <c r="G63" s="89">
        <f>F63/F64</f>
        <v>0.77279752704791349</v>
      </c>
      <c r="H63" s="18"/>
    </row>
    <row r="64" spans="2:8">
      <c r="B64" s="5"/>
      <c r="C64" s="5">
        <v>464</v>
      </c>
      <c r="D64" s="5">
        <v>3801</v>
      </c>
      <c r="E64" s="1" t="s">
        <v>37</v>
      </c>
      <c r="F64" s="18">
        <v>2588</v>
      </c>
      <c r="G64" s="89">
        <f>SUM(G61:G63)</f>
        <v>1</v>
      </c>
      <c r="H64" s="18">
        <f>F64/F60</f>
        <v>1294</v>
      </c>
    </row>
    <row r="65" spans="2:8">
      <c r="B65" s="5">
        <f>B60+1</f>
        <v>13</v>
      </c>
      <c r="C65" s="5">
        <v>464</v>
      </c>
      <c r="D65" s="5">
        <v>3802</v>
      </c>
      <c r="E65" s="1" t="s">
        <v>41</v>
      </c>
      <c r="F65" s="18">
        <v>20</v>
      </c>
      <c r="G65" s="89"/>
      <c r="H65" s="18"/>
    </row>
    <row r="66" spans="2:8">
      <c r="B66" s="5"/>
      <c r="C66" s="5">
        <v>464</v>
      </c>
      <c r="D66" s="5">
        <v>3802</v>
      </c>
      <c r="E66" s="1" t="s">
        <v>9</v>
      </c>
      <c r="F66" s="18">
        <v>45000</v>
      </c>
      <c r="G66" s="89">
        <f>F66/F69</f>
        <v>0.98944591029023743</v>
      </c>
      <c r="H66" s="18"/>
    </row>
    <row r="67" spans="2:8">
      <c r="B67" s="5"/>
      <c r="C67" s="5">
        <v>464</v>
      </c>
      <c r="D67" s="5">
        <v>3802</v>
      </c>
      <c r="E67" s="1" t="s">
        <v>10</v>
      </c>
      <c r="F67" s="18">
        <v>100</v>
      </c>
      <c r="G67" s="89">
        <f>F67/F69</f>
        <v>2.1987686895338612E-3</v>
      </c>
      <c r="H67" s="18"/>
    </row>
    <row r="68" spans="2:8">
      <c r="B68" s="5"/>
      <c r="C68" s="5">
        <v>464</v>
      </c>
      <c r="D68" s="5">
        <v>3802</v>
      </c>
      <c r="E68" s="1" t="s">
        <v>11</v>
      </c>
      <c r="F68" s="18">
        <v>380</v>
      </c>
      <c r="G68" s="89">
        <f>F68/F69</f>
        <v>8.3553210202286718E-3</v>
      </c>
      <c r="H68" s="18"/>
    </row>
    <row r="69" spans="2:8">
      <c r="B69" s="5"/>
      <c r="C69" s="5">
        <v>464</v>
      </c>
      <c r="D69" s="5">
        <v>3802</v>
      </c>
      <c r="E69" s="1" t="s">
        <v>37</v>
      </c>
      <c r="F69" s="18">
        <v>45480</v>
      </c>
      <c r="G69" s="89">
        <f>SUM(G66:G68)</f>
        <v>0.99999999999999989</v>
      </c>
      <c r="H69" s="18">
        <f>F69/F65</f>
        <v>2274</v>
      </c>
    </row>
    <row r="70" spans="2:8">
      <c r="B70" s="5">
        <f>B65+1</f>
        <v>14</v>
      </c>
      <c r="C70" s="5">
        <v>464</v>
      </c>
      <c r="D70" s="5">
        <v>3807</v>
      </c>
      <c r="E70" s="1" t="s">
        <v>41</v>
      </c>
      <c r="F70" s="18">
        <v>2</v>
      </c>
      <c r="G70" s="89"/>
      <c r="H70" s="18"/>
    </row>
    <row r="71" spans="2:8">
      <c r="B71" s="5"/>
      <c r="C71" s="5">
        <v>464</v>
      </c>
      <c r="D71" s="5">
        <v>3807</v>
      </c>
      <c r="E71" s="1" t="s">
        <v>9</v>
      </c>
      <c r="F71" s="18">
        <v>890</v>
      </c>
      <c r="G71" s="89">
        <f>F71/F74</f>
        <v>0.87684729064039413</v>
      </c>
      <c r="H71" s="18"/>
    </row>
    <row r="72" spans="2:8">
      <c r="B72" s="5"/>
      <c r="C72" s="5">
        <v>464</v>
      </c>
      <c r="D72" s="5">
        <v>3807</v>
      </c>
      <c r="E72" s="1" t="s">
        <v>10</v>
      </c>
      <c r="F72" s="18">
        <v>15</v>
      </c>
      <c r="G72" s="89">
        <f>F72/F74</f>
        <v>1.4778325123152709E-2</v>
      </c>
      <c r="H72" s="18"/>
    </row>
    <row r="73" spans="2:8">
      <c r="B73" s="5"/>
      <c r="C73" s="5">
        <v>464</v>
      </c>
      <c r="D73" s="5">
        <v>3807</v>
      </c>
      <c r="E73" s="1" t="s">
        <v>11</v>
      </c>
      <c r="F73" s="18">
        <v>110</v>
      </c>
      <c r="G73" s="89">
        <f>F73/F74</f>
        <v>0.10837438423645321</v>
      </c>
      <c r="H73" s="18"/>
    </row>
    <row r="74" spans="2:8">
      <c r="B74" s="5"/>
      <c r="C74" s="5">
        <v>464</v>
      </c>
      <c r="D74" s="5">
        <v>3807</v>
      </c>
      <c r="E74" s="1" t="s">
        <v>37</v>
      </c>
      <c r="F74" s="18">
        <v>1015</v>
      </c>
      <c r="G74" s="89">
        <f>SUM(G71:G73)</f>
        <v>1</v>
      </c>
      <c r="H74" s="18">
        <f>F74/F70</f>
        <v>507.5</v>
      </c>
    </row>
    <row r="75" spans="2:8">
      <c r="B75" s="5">
        <f>B70+1</f>
        <v>15</v>
      </c>
      <c r="C75" s="5">
        <v>464</v>
      </c>
      <c r="D75" s="5">
        <v>3815</v>
      </c>
      <c r="E75" s="1" t="s">
        <v>41</v>
      </c>
      <c r="F75" s="18">
        <v>2</v>
      </c>
      <c r="G75" s="89"/>
      <c r="H75" s="18"/>
    </row>
    <row r="76" spans="2:8">
      <c r="B76" s="5"/>
      <c r="C76" s="5">
        <v>464</v>
      </c>
      <c r="D76" s="5">
        <v>3815</v>
      </c>
      <c r="E76" s="1" t="s">
        <v>9</v>
      </c>
      <c r="F76" s="18">
        <v>270</v>
      </c>
      <c r="G76" s="89">
        <f>F76/F79</f>
        <v>0.12385321100917432</v>
      </c>
      <c r="H76" s="18"/>
    </row>
    <row r="77" spans="2:8">
      <c r="B77" s="5"/>
      <c r="C77" s="5">
        <v>464</v>
      </c>
      <c r="D77" s="5">
        <v>3815</v>
      </c>
      <c r="E77" s="1" t="s">
        <v>10</v>
      </c>
      <c r="F77" s="18">
        <v>1200</v>
      </c>
      <c r="G77" s="89">
        <f>F77/F79</f>
        <v>0.55045871559633031</v>
      </c>
      <c r="H77" s="18"/>
    </row>
    <row r="78" spans="2:8">
      <c r="B78" s="5"/>
      <c r="C78" s="5">
        <v>464</v>
      </c>
      <c r="D78" s="5">
        <v>3815</v>
      </c>
      <c r="E78" s="1" t="s">
        <v>11</v>
      </c>
      <c r="F78" s="18">
        <v>710</v>
      </c>
      <c r="G78" s="89">
        <f>F78/F79</f>
        <v>0.3256880733944954</v>
      </c>
      <c r="H78" s="18"/>
    </row>
    <row r="79" spans="2:8">
      <c r="B79" s="5"/>
      <c r="C79" s="5">
        <v>464</v>
      </c>
      <c r="D79" s="5">
        <v>3815</v>
      </c>
      <c r="E79" s="1" t="s">
        <v>37</v>
      </c>
      <c r="F79" s="18">
        <v>2180</v>
      </c>
      <c r="G79" s="89">
        <f>SUM(G76:G78)</f>
        <v>1</v>
      </c>
      <c r="H79" s="18">
        <f>F79/F75</f>
        <v>1090</v>
      </c>
    </row>
    <row r="80" spans="2:8">
      <c r="B80" s="5">
        <f>B75+1</f>
        <v>16</v>
      </c>
      <c r="C80" s="5">
        <v>464</v>
      </c>
      <c r="D80" s="5">
        <v>3816</v>
      </c>
      <c r="E80" s="1" t="s">
        <v>41</v>
      </c>
      <c r="F80" s="18">
        <v>2</v>
      </c>
      <c r="G80" s="89"/>
      <c r="H80" s="18"/>
    </row>
    <row r="81" spans="2:8">
      <c r="B81" s="5"/>
      <c r="C81" s="5">
        <v>464</v>
      </c>
      <c r="D81" s="5">
        <v>3816</v>
      </c>
      <c r="E81" s="1" t="s">
        <v>9</v>
      </c>
      <c r="F81" s="18">
        <v>1400</v>
      </c>
      <c r="G81" s="89">
        <f>F81/F84</f>
        <v>0.69444444444444442</v>
      </c>
      <c r="H81" s="18"/>
    </row>
    <row r="82" spans="2:8">
      <c r="B82" s="5"/>
      <c r="C82" s="5">
        <v>464</v>
      </c>
      <c r="D82" s="5">
        <v>3816</v>
      </c>
      <c r="E82" s="1" t="s">
        <v>10</v>
      </c>
      <c r="F82" s="18">
        <v>56</v>
      </c>
      <c r="G82" s="89">
        <f>F82/F84</f>
        <v>2.7777777777777776E-2</v>
      </c>
      <c r="H82" s="18"/>
    </row>
    <row r="83" spans="2:8">
      <c r="B83" s="5"/>
      <c r="C83" s="5">
        <v>464</v>
      </c>
      <c r="D83" s="5">
        <v>3816</v>
      </c>
      <c r="E83" s="1" t="s">
        <v>11</v>
      </c>
      <c r="F83" s="18">
        <v>560</v>
      </c>
      <c r="G83" s="89">
        <f>F83/F84</f>
        <v>0.27777777777777779</v>
      </c>
      <c r="H83" s="18"/>
    </row>
    <row r="84" spans="2:8">
      <c r="B84" s="5"/>
      <c r="C84" s="5">
        <v>464</v>
      </c>
      <c r="D84" s="5">
        <v>3816</v>
      </c>
      <c r="E84" s="1" t="s">
        <v>37</v>
      </c>
      <c r="F84" s="18">
        <v>2016</v>
      </c>
      <c r="G84" s="89">
        <f>SUM(G81:G83)</f>
        <v>1</v>
      </c>
      <c r="H84" s="18">
        <f>F84/F80</f>
        <v>1008</v>
      </c>
    </row>
    <row r="85" spans="2:8">
      <c r="B85" s="5">
        <f>B80+1</f>
        <v>17</v>
      </c>
      <c r="C85" s="5">
        <v>464</v>
      </c>
      <c r="D85" s="5">
        <v>3824</v>
      </c>
      <c r="E85" s="1" t="s">
        <v>41</v>
      </c>
      <c r="F85" s="18">
        <v>20</v>
      </c>
      <c r="G85" s="89"/>
      <c r="H85" s="18"/>
    </row>
    <row r="86" spans="2:8">
      <c r="B86" s="5"/>
      <c r="C86" s="5">
        <v>464</v>
      </c>
      <c r="D86" s="5">
        <v>3824</v>
      </c>
      <c r="E86" s="1" t="s">
        <v>9</v>
      </c>
      <c r="F86" s="18">
        <v>16000</v>
      </c>
      <c r="G86" s="89">
        <f>F86/F89</f>
        <v>0.98522167487684731</v>
      </c>
      <c r="H86" s="18"/>
    </row>
    <row r="87" spans="2:8">
      <c r="B87" s="5"/>
      <c r="C87" s="5">
        <v>464</v>
      </c>
      <c r="D87" s="5">
        <v>3824</v>
      </c>
      <c r="E87" s="1" t="s">
        <v>10</v>
      </c>
      <c r="F87" s="18">
        <v>100</v>
      </c>
      <c r="G87" s="89">
        <f>F87/F89</f>
        <v>6.1576354679802959E-3</v>
      </c>
      <c r="H87" s="18"/>
    </row>
    <row r="88" spans="2:8">
      <c r="B88" s="5"/>
      <c r="C88" s="5">
        <v>464</v>
      </c>
      <c r="D88" s="5">
        <v>3824</v>
      </c>
      <c r="E88" s="1" t="s">
        <v>11</v>
      </c>
      <c r="F88" s="18">
        <v>140</v>
      </c>
      <c r="G88" s="89">
        <f>F88/F89</f>
        <v>8.6206896551724137E-3</v>
      </c>
      <c r="H88" s="18"/>
    </row>
    <row r="89" spans="2:8">
      <c r="B89" s="5"/>
      <c r="C89" s="5">
        <v>464</v>
      </c>
      <c r="D89" s="5">
        <v>3824</v>
      </c>
      <c r="E89" s="1" t="s">
        <v>37</v>
      </c>
      <c r="F89" s="18">
        <v>16240</v>
      </c>
      <c r="G89" s="89">
        <f>SUM(G86:G88)</f>
        <v>1</v>
      </c>
      <c r="H89" s="18">
        <f>F89/F85</f>
        <v>812</v>
      </c>
    </row>
    <row r="90" spans="2:8">
      <c r="B90" s="5">
        <f>B85+1</f>
        <v>18</v>
      </c>
      <c r="C90" s="5">
        <v>465</v>
      </c>
      <c r="D90" s="5">
        <v>3827</v>
      </c>
      <c r="E90" s="1" t="s">
        <v>41</v>
      </c>
      <c r="F90" s="18">
        <v>70000</v>
      </c>
      <c r="G90" s="89"/>
      <c r="H90" s="18"/>
    </row>
    <row r="91" spans="2:8">
      <c r="B91" s="5"/>
      <c r="C91" s="5">
        <v>465</v>
      </c>
      <c r="D91" s="5">
        <v>3827</v>
      </c>
      <c r="E91" s="1" t="s">
        <v>9</v>
      </c>
      <c r="F91" s="18">
        <v>24000000</v>
      </c>
      <c r="G91" s="89">
        <f>F91/F94</f>
        <v>0.89219330855018586</v>
      </c>
      <c r="H91" s="18"/>
    </row>
    <row r="92" spans="2:8">
      <c r="B92" s="5"/>
      <c r="C92" s="5">
        <v>465</v>
      </c>
      <c r="D92" s="5">
        <v>3827</v>
      </c>
      <c r="E92" s="1" t="s">
        <v>10</v>
      </c>
      <c r="F92" s="18">
        <v>100000</v>
      </c>
      <c r="G92" s="89">
        <f>F92/F94</f>
        <v>3.7174721189591076E-3</v>
      </c>
      <c r="H92" s="18"/>
    </row>
    <row r="93" spans="2:8">
      <c r="B93" s="5"/>
      <c r="C93" s="5">
        <v>465</v>
      </c>
      <c r="D93" s="5">
        <v>3827</v>
      </c>
      <c r="E93" s="1" t="s">
        <v>11</v>
      </c>
      <c r="F93" s="18">
        <v>2800000</v>
      </c>
      <c r="G93" s="89">
        <f>F93/F94</f>
        <v>0.10408921933085502</v>
      </c>
      <c r="H93" s="18"/>
    </row>
    <row r="94" spans="2:8">
      <c r="B94" s="5"/>
      <c r="C94" s="5">
        <v>465</v>
      </c>
      <c r="D94" s="5">
        <v>3827</v>
      </c>
      <c r="E94" s="1" t="s">
        <v>37</v>
      </c>
      <c r="F94" s="18">
        <v>26900000</v>
      </c>
      <c r="G94" s="89">
        <f>SUM(G91:G93)</f>
        <v>1</v>
      </c>
      <c r="H94" s="18">
        <f>F94/F90</f>
        <v>384.28571428571428</v>
      </c>
    </row>
    <row r="95" spans="2:8">
      <c r="B95" s="5">
        <f>B90+1</f>
        <v>19</v>
      </c>
      <c r="C95" s="5">
        <v>465</v>
      </c>
      <c r="D95" s="5">
        <v>3828</v>
      </c>
      <c r="E95" s="1" t="s">
        <v>41</v>
      </c>
      <c r="F95" s="18">
        <v>20000</v>
      </c>
      <c r="G95" s="89"/>
      <c r="H95" s="18"/>
    </row>
    <row r="96" spans="2:8">
      <c r="B96" s="5"/>
      <c r="C96" s="5">
        <v>465</v>
      </c>
      <c r="D96" s="5">
        <v>3828</v>
      </c>
      <c r="E96" s="1" t="s">
        <v>9</v>
      </c>
      <c r="F96" s="18">
        <v>4500000</v>
      </c>
      <c r="G96" s="89">
        <f>F96/F99</f>
        <v>0.91290852656563815</v>
      </c>
      <c r="H96" s="18"/>
    </row>
    <row r="97" spans="2:8">
      <c r="B97" s="5"/>
      <c r="C97" s="5">
        <v>465</v>
      </c>
      <c r="D97" s="5">
        <v>3828</v>
      </c>
      <c r="E97" s="1" t="s">
        <v>10</v>
      </c>
      <c r="F97" s="18">
        <v>9300</v>
      </c>
      <c r="G97" s="89">
        <f>F97/F99</f>
        <v>1.8866776215689855E-3</v>
      </c>
      <c r="H97" s="18"/>
    </row>
    <row r="98" spans="2:8">
      <c r="B98" s="5"/>
      <c r="C98" s="5">
        <v>465</v>
      </c>
      <c r="D98" s="5">
        <v>3828</v>
      </c>
      <c r="E98" s="1" t="s">
        <v>11</v>
      </c>
      <c r="F98" s="18">
        <v>420000</v>
      </c>
      <c r="G98" s="89">
        <f>F98/F99</f>
        <v>8.5204795812792888E-2</v>
      </c>
      <c r="H98" s="18"/>
    </row>
    <row r="99" spans="2:8">
      <c r="B99" s="5"/>
      <c r="C99" s="5">
        <v>465</v>
      </c>
      <c r="D99" s="5">
        <v>3828</v>
      </c>
      <c r="E99" s="1" t="s">
        <v>37</v>
      </c>
      <c r="F99" s="18">
        <v>4929300</v>
      </c>
      <c r="G99" s="89">
        <f>SUM(G96:G98)</f>
        <v>1</v>
      </c>
      <c r="H99" s="18">
        <f>F99/F95</f>
        <v>246.465</v>
      </c>
    </row>
    <row r="100" spans="2:8">
      <c r="B100" s="5">
        <f>B95+1</f>
        <v>20</v>
      </c>
      <c r="C100" s="5">
        <v>465</v>
      </c>
      <c r="D100" s="5">
        <v>3829</v>
      </c>
      <c r="E100" s="1" t="s">
        <v>41</v>
      </c>
      <c r="F100" s="18">
        <v>6700</v>
      </c>
      <c r="G100" s="89"/>
      <c r="H100" s="18"/>
    </row>
    <row r="101" spans="2:8">
      <c r="B101" s="5"/>
      <c r="C101" s="5">
        <v>465</v>
      </c>
      <c r="D101" s="5">
        <v>3829</v>
      </c>
      <c r="E101" s="1" t="s">
        <v>9</v>
      </c>
      <c r="F101" s="18">
        <v>31000000</v>
      </c>
      <c r="G101" s="89">
        <f>F101/F104</f>
        <v>0.99700897308075775</v>
      </c>
      <c r="H101" s="18"/>
    </row>
    <row r="102" spans="2:8">
      <c r="B102" s="5"/>
      <c r="C102" s="5">
        <v>465</v>
      </c>
      <c r="D102" s="5">
        <v>3829</v>
      </c>
      <c r="E102" s="1" t="s">
        <v>10</v>
      </c>
      <c r="F102" s="18">
        <v>21000</v>
      </c>
      <c r="G102" s="89">
        <f>F102/F104</f>
        <v>6.753931753127714E-4</v>
      </c>
      <c r="H102" s="18"/>
    </row>
    <row r="103" spans="2:8">
      <c r="B103" s="5"/>
      <c r="C103" s="5">
        <v>465</v>
      </c>
      <c r="D103" s="5">
        <v>3829</v>
      </c>
      <c r="E103" s="1" t="s">
        <v>11</v>
      </c>
      <c r="F103" s="18">
        <v>72000</v>
      </c>
      <c r="G103" s="89">
        <f>F103/F104</f>
        <v>2.3156337439295019E-3</v>
      </c>
      <c r="H103" s="18"/>
    </row>
    <row r="104" spans="2:8">
      <c r="B104" s="5"/>
      <c r="C104" s="5">
        <v>465</v>
      </c>
      <c r="D104" s="5">
        <v>3829</v>
      </c>
      <c r="E104" s="1" t="s">
        <v>37</v>
      </c>
      <c r="F104" s="18">
        <v>31093000</v>
      </c>
      <c r="G104" s="89">
        <f>SUM(G101:G103)</f>
        <v>1</v>
      </c>
      <c r="H104" s="18">
        <f>F104/F100</f>
        <v>4640.746268656716</v>
      </c>
    </row>
    <row r="105" spans="2:8">
      <c r="B105" s="5">
        <f>B100+1</f>
        <v>21</v>
      </c>
      <c r="C105" s="5">
        <v>465</v>
      </c>
      <c r="D105" s="5">
        <v>3831</v>
      </c>
      <c r="E105" s="1" t="s">
        <v>41</v>
      </c>
      <c r="F105" s="18">
        <v>2900</v>
      </c>
      <c r="G105" s="89"/>
      <c r="H105" s="18"/>
    </row>
    <row r="106" spans="2:8">
      <c r="B106" s="5"/>
      <c r="C106" s="5">
        <v>465</v>
      </c>
      <c r="D106" s="5">
        <v>3831</v>
      </c>
      <c r="E106" s="1" t="s">
        <v>9</v>
      </c>
      <c r="F106" s="18">
        <v>41000</v>
      </c>
      <c r="G106" s="89">
        <f>F106/F109</f>
        <v>0.85434465513648672</v>
      </c>
      <c r="H106" s="18"/>
    </row>
    <row r="107" spans="2:8">
      <c r="B107" s="5"/>
      <c r="C107" s="5">
        <v>465</v>
      </c>
      <c r="D107" s="5">
        <v>3831</v>
      </c>
      <c r="E107" s="1" t="s">
        <v>10</v>
      </c>
      <c r="F107" s="18">
        <v>290</v>
      </c>
      <c r="G107" s="89">
        <f>F107/F109</f>
        <v>6.0429256095019795E-3</v>
      </c>
      <c r="H107" s="18"/>
    </row>
    <row r="108" spans="2:8">
      <c r="B108" s="5"/>
      <c r="C108" s="5">
        <v>465</v>
      </c>
      <c r="D108" s="5">
        <v>3831</v>
      </c>
      <c r="E108" s="1" t="s">
        <v>11</v>
      </c>
      <c r="F108" s="18">
        <v>6700</v>
      </c>
      <c r="G108" s="89">
        <f>F108/F109</f>
        <v>0.13961241925401124</v>
      </c>
      <c r="H108" s="18"/>
    </row>
    <row r="109" spans="2:8">
      <c r="B109" s="5"/>
      <c r="C109" s="5">
        <v>465</v>
      </c>
      <c r="D109" s="5">
        <v>3831</v>
      </c>
      <c r="E109" s="1" t="s">
        <v>37</v>
      </c>
      <c r="F109" s="18">
        <v>47990</v>
      </c>
      <c r="G109" s="89">
        <f>SUM(G106:G108)</f>
        <v>0.99999999999999989</v>
      </c>
      <c r="H109" s="18">
        <f>F109/F105</f>
        <v>16.548275862068966</v>
      </c>
    </row>
    <row r="110" spans="2:8">
      <c r="B110" s="5">
        <f>B105+1</f>
        <v>22</v>
      </c>
      <c r="C110" s="5">
        <v>465</v>
      </c>
      <c r="D110" s="5">
        <v>3832</v>
      </c>
      <c r="E110" s="1" t="s">
        <v>41</v>
      </c>
      <c r="F110" s="18">
        <v>43</v>
      </c>
      <c r="G110" s="89"/>
      <c r="H110" s="18"/>
    </row>
    <row r="111" spans="2:8">
      <c r="B111" s="5"/>
      <c r="C111" s="5">
        <v>465</v>
      </c>
      <c r="D111" s="5">
        <v>3832</v>
      </c>
      <c r="E111" s="1" t="s">
        <v>9</v>
      </c>
      <c r="F111" s="18">
        <v>52000</v>
      </c>
      <c r="G111" s="89">
        <f>F111/F114</f>
        <v>0.93491549802229412</v>
      </c>
      <c r="H111" s="18"/>
    </row>
    <row r="112" spans="2:8">
      <c r="B112" s="5"/>
      <c r="C112" s="5">
        <v>465</v>
      </c>
      <c r="D112" s="5">
        <v>3832</v>
      </c>
      <c r="E112" s="1" t="s">
        <v>10</v>
      </c>
      <c r="F112" s="18">
        <v>420</v>
      </c>
      <c r="G112" s="89">
        <f>F112/F114</f>
        <v>7.551240560949299E-3</v>
      </c>
      <c r="H112" s="18"/>
    </row>
    <row r="113" spans="2:8">
      <c r="B113" s="5"/>
      <c r="C113" s="5">
        <v>465</v>
      </c>
      <c r="D113" s="5">
        <v>3832</v>
      </c>
      <c r="E113" s="1" t="s">
        <v>11</v>
      </c>
      <c r="F113" s="18">
        <v>3200</v>
      </c>
      <c r="G113" s="89">
        <f>F113/F114</f>
        <v>5.7533261416756562E-2</v>
      </c>
      <c r="H113" s="18"/>
    </row>
    <row r="114" spans="2:8">
      <c r="B114" s="5"/>
      <c r="C114" s="5">
        <v>465</v>
      </c>
      <c r="D114" s="5">
        <v>3832</v>
      </c>
      <c r="E114" s="1" t="s">
        <v>37</v>
      </c>
      <c r="F114" s="18">
        <v>55620</v>
      </c>
      <c r="G114" s="89">
        <f>SUM(G111:G113)</f>
        <v>0.99999999999999989</v>
      </c>
      <c r="H114" s="18">
        <f>F114/F110</f>
        <v>1293.4883720930231</v>
      </c>
    </row>
    <row r="115" spans="2:8">
      <c r="B115" s="5">
        <f>B110+1</f>
        <v>23</v>
      </c>
      <c r="C115" s="5">
        <v>465</v>
      </c>
      <c r="D115" s="5">
        <v>3833</v>
      </c>
      <c r="E115" s="1" t="s">
        <v>41</v>
      </c>
      <c r="F115" s="18">
        <v>4400</v>
      </c>
      <c r="G115" s="89"/>
      <c r="H115" s="18"/>
    </row>
    <row r="116" spans="2:8">
      <c r="B116" s="5"/>
      <c r="C116" s="5">
        <v>465</v>
      </c>
      <c r="D116" s="5">
        <v>3833</v>
      </c>
      <c r="E116" s="1" t="s">
        <v>9</v>
      </c>
      <c r="F116" s="18">
        <v>1200000</v>
      </c>
      <c r="G116" s="89">
        <f>F116/F119</f>
        <v>0.9577015163607342</v>
      </c>
      <c r="H116" s="18"/>
    </row>
    <row r="117" spans="2:8">
      <c r="B117" s="5"/>
      <c r="C117" s="5">
        <v>465</v>
      </c>
      <c r="D117" s="5">
        <v>3833</v>
      </c>
      <c r="E117" s="1" t="s">
        <v>10</v>
      </c>
      <c r="F117" s="18">
        <v>22000</v>
      </c>
      <c r="G117" s="89">
        <f>F117/F119</f>
        <v>1.7557861133280128E-2</v>
      </c>
      <c r="H117" s="18"/>
    </row>
    <row r="118" spans="2:8">
      <c r="B118" s="5"/>
      <c r="C118" s="5">
        <v>465</v>
      </c>
      <c r="D118" s="5">
        <v>3833</v>
      </c>
      <c r="E118" s="1" t="s">
        <v>11</v>
      </c>
      <c r="F118" s="18">
        <v>31000</v>
      </c>
      <c r="G118" s="89">
        <f>F118/F119</f>
        <v>2.4740622505985636E-2</v>
      </c>
      <c r="H118" s="18"/>
    </row>
    <row r="119" spans="2:8">
      <c r="B119" s="5"/>
      <c r="C119" s="5">
        <v>465</v>
      </c>
      <c r="D119" s="5">
        <v>3833</v>
      </c>
      <c r="E119" s="1" t="s">
        <v>37</v>
      </c>
      <c r="F119" s="18">
        <v>1253000</v>
      </c>
      <c r="G119" s="89">
        <f>SUM(G116:G118)</f>
        <v>1</v>
      </c>
      <c r="H119" s="18">
        <f>F119/F115</f>
        <v>284.77272727272725</v>
      </c>
    </row>
    <row r="120" spans="2:8">
      <c r="B120" s="5">
        <f>B115+1</f>
        <v>24</v>
      </c>
      <c r="C120" s="5">
        <v>466</v>
      </c>
      <c r="D120" s="5">
        <v>3836</v>
      </c>
      <c r="E120" s="1" t="s">
        <v>41</v>
      </c>
      <c r="F120" s="18">
        <v>4.4000000000000004</v>
      </c>
      <c r="G120" s="89"/>
      <c r="H120" s="18"/>
    </row>
    <row r="121" spans="2:8">
      <c r="B121" s="5"/>
      <c r="C121" s="5">
        <v>466</v>
      </c>
      <c r="D121" s="5">
        <v>3836</v>
      </c>
      <c r="E121" s="1" t="s">
        <v>9</v>
      </c>
      <c r="F121" s="18">
        <v>4400</v>
      </c>
      <c r="G121" s="89">
        <f>F121/F124</f>
        <v>0.68471833177715535</v>
      </c>
      <c r="H121" s="18"/>
    </row>
    <row r="122" spans="2:8">
      <c r="B122" s="5"/>
      <c r="C122" s="5">
        <v>466</v>
      </c>
      <c r="D122" s="5">
        <v>3836</v>
      </c>
      <c r="E122" s="1" t="s">
        <v>10</v>
      </c>
      <c r="F122" s="18">
        <v>26</v>
      </c>
      <c r="G122" s="89">
        <f>F122/F124</f>
        <v>4.0460628695922814E-3</v>
      </c>
      <c r="H122" s="18"/>
    </row>
    <row r="123" spans="2:8">
      <c r="B123" s="5"/>
      <c r="C123" s="5">
        <v>466</v>
      </c>
      <c r="D123" s="5">
        <v>3836</v>
      </c>
      <c r="E123" s="1" t="s">
        <v>11</v>
      </c>
      <c r="F123" s="18">
        <v>2000</v>
      </c>
      <c r="G123" s="89">
        <f>F123/F124</f>
        <v>0.3112356053532524</v>
      </c>
      <c r="H123" s="18"/>
    </row>
    <row r="124" spans="2:8">
      <c r="B124" s="5"/>
      <c r="C124" s="5">
        <v>466</v>
      </c>
      <c r="D124" s="5">
        <v>3836</v>
      </c>
      <c r="E124" s="1" t="s">
        <v>37</v>
      </c>
      <c r="F124" s="18">
        <v>6426</v>
      </c>
      <c r="G124" s="89">
        <f>SUM(G121:G123)</f>
        <v>1</v>
      </c>
      <c r="H124" s="18">
        <f>F124/F120</f>
        <v>1460.4545454545453</v>
      </c>
    </row>
    <row r="125" spans="2:8">
      <c r="B125" s="5">
        <f>B120+1</f>
        <v>25</v>
      </c>
      <c r="C125" s="5">
        <v>466</v>
      </c>
      <c r="D125" s="5">
        <v>3837</v>
      </c>
      <c r="E125" s="1" t="s">
        <v>41</v>
      </c>
      <c r="F125" s="18">
        <v>44</v>
      </c>
      <c r="G125" s="89"/>
      <c r="H125" s="18"/>
    </row>
    <row r="126" spans="2:8">
      <c r="B126" s="5"/>
      <c r="C126" s="5">
        <v>466</v>
      </c>
      <c r="D126" s="5">
        <v>3837</v>
      </c>
      <c r="E126" s="1" t="s">
        <v>9</v>
      </c>
      <c r="F126" s="18">
        <v>1000</v>
      </c>
      <c r="G126" s="89">
        <f>F126/F129</f>
        <v>0.65359477124183007</v>
      </c>
      <c r="H126" s="18"/>
    </row>
    <row r="127" spans="2:8">
      <c r="B127" s="5"/>
      <c r="C127" s="5">
        <v>466</v>
      </c>
      <c r="D127" s="5">
        <v>3837</v>
      </c>
      <c r="E127" s="1" t="s">
        <v>10</v>
      </c>
      <c r="F127" s="18">
        <v>220</v>
      </c>
      <c r="G127" s="89">
        <f>F127/F129</f>
        <v>0.1437908496732026</v>
      </c>
      <c r="H127" s="18"/>
    </row>
    <row r="128" spans="2:8">
      <c r="B128" s="5"/>
      <c r="C128" s="5">
        <v>466</v>
      </c>
      <c r="D128" s="5">
        <v>3837</v>
      </c>
      <c r="E128" s="1" t="s">
        <v>11</v>
      </c>
      <c r="F128" s="18">
        <v>310</v>
      </c>
      <c r="G128" s="89">
        <f>F128/F129</f>
        <v>0.20261437908496732</v>
      </c>
      <c r="H128" s="18"/>
    </row>
    <row r="129" spans="2:8">
      <c r="B129" s="5"/>
      <c r="C129" s="5">
        <v>466</v>
      </c>
      <c r="D129" s="5">
        <v>3837</v>
      </c>
      <c r="E129" s="1" t="s">
        <v>37</v>
      </c>
      <c r="F129" s="18">
        <v>1530</v>
      </c>
      <c r="G129" s="89">
        <f>SUM(G126:G128)</f>
        <v>1</v>
      </c>
      <c r="H129" s="18">
        <f>F129/F125</f>
        <v>34.772727272727273</v>
      </c>
    </row>
    <row r="130" spans="2:8">
      <c r="B130" s="5">
        <f>B125+1</f>
        <v>26</v>
      </c>
      <c r="C130" s="5">
        <v>467</v>
      </c>
      <c r="D130" s="5">
        <v>3842</v>
      </c>
      <c r="E130" s="1" t="s">
        <v>41</v>
      </c>
      <c r="F130" s="18">
        <v>1300</v>
      </c>
      <c r="G130" s="89"/>
      <c r="H130" s="18"/>
    </row>
    <row r="131" spans="2:8">
      <c r="B131" s="5"/>
      <c r="C131" s="5">
        <v>467</v>
      </c>
      <c r="D131" s="5">
        <v>3842</v>
      </c>
      <c r="E131" s="1" t="s">
        <v>9</v>
      </c>
      <c r="F131" s="18">
        <v>2100</v>
      </c>
      <c r="G131" s="89">
        <f>F131/F134</f>
        <v>0.19090909090909092</v>
      </c>
      <c r="H131" s="18"/>
    </row>
    <row r="132" spans="2:8">
      <c r="B132" s="5"/>
      <c r="C132" s="5">
        <v>467</v>
      </c>
      <c r="D132" s="5">
        <v>3842</v>
      </c>
      <c r="E132" s="1" t="s">
        <v>10</v>
      </c>
      <c r="F132" s="18">
        <v>4850</v>
      </c>
      <c r="G132" s="89">
        <f>F132/F134</f>
        <v>0.44090909090909092</v>
      </c>
      <c r="H132" s="18"/>
    </row>
    <row r="133" spans="2:8">
      <c r="B133" s="5"/>
      <c r="C133" s="5">
        <v>467</v>
      </c>
      <c r="D133" s="5">
        <v>3842</v>
      </c>
      <c r="E133" s="1" t="s">
        <v>11</v>
      </c>
      <c r="F133" s="18">
        <v>4050</v>
      </c>
      <c r="G133" s="89">
        <f>F133/F134</f>
        <v>0.36818181818181817</v>
      </c>
      <c r="H133" s="18"/>
    </row>
    <row r="134" spans="2:8">
      <c r="B134" s="5"/>
      <c r="C134" s="5">
        <v>467</v>
      </c>
      <c r="D134" s="5">
        <v>3842</v>
      </c>
      <c r="E134" s="1" t="s">
        <v>37</v>
      </c>
      <c r="F134" s="18">
        <v>11000</v>
      </c>
      <c r="G134" s="89">
        <f>SUM(G131:G133)</f>
        <v>1</v>
      </c>
      <c r="H134" s="18">
        <f>F134/F130</f>
        <v>8.4615384615384617</v>
      </c>
    </row>
    <row r="135" spans="2:8">
      <c r="B135" s="5">
        <f>B130+1</f>
        <v>27</v>
      </c>
      <c r="C135" s="5">
        <v>467</v>
      </c>
      <c r="D135" s="5">
        <v>3843</v>
      </c>
      <c r="E135" s="1" t="s">
        <v>41</v>
      </c>
      <c r="F135" s="18">
        <v>480</v>
      </c>
      <c r="G135" s="89"/>
      <c r="H135" s="18"/>
    </row>
    <row r="136" spans="2:8">
      <c r="B136" s="5"/>
      <c r="C136" s="5">
        <v>467</v>
      </c>
      <c r="D136" s="5">
        <v>3843</v>
      </c>
      <c r="E136" s="1" t="s">
        <v>9</v>
      </c>
      <c r="F136" s="18">
        <v>34000</v>
      </c>
      <c r="G136" s="89">
        <f>F136/F139</f>
        <v>0.96045197740112997</v>
      </c>
      <c r="H136" s="18"/>
    </row>
    <row r="137" spans="2:8">
      <c r="B137" s="5"/>
      <c r="C137" s="5">
        <v>467</v>
      </c>
      <c r="D137" s="5">
        <v>3843</v>
      </c>
      <c r="E137" s="1" t="s">
        <v>10</v>
      </c>
      <c r="F137" s="18">
        <v>560</v>
      </c>
      <c r="G137" s="89">
        <f>F137/F139</f>
        <v>1.5819209039548022E-2</v>
      </c>
      <c r="H137" s="18"/>
    </row>
    <row r="138" spans="2:8">
      <c r="B138" s="5"/>
      <c r="C138" s="5">
        <v>467</v>
      </c>
      <c r="D138" s="5">
        <v>3843</v>
      </c>
      <c r="E138" s="1" t="s">
        <v>11</v>
      </c>
      <c r="F138" s="18">
        <v>840</v>
      </c>
      <c r="G138" s="89">
        <f>F138/F139</f>
        <v>2.3728813559322035E-2</v>
      </c>
      <c r="H138" s="18"/>
    </row>
    <row r="139" spans="2:8">
      <c r="B139" s="5"/>
      <c r="C139" s="5">
        <v>467</v>
      </c>
      <c r="D139" s="5">
        <v>3843</v>
      </c>
      <c r="E139" s="1" t="s">
        <v>37</v>
      </c>
      <c r="F139" s="18">
        <v>35400</v>
      </c>
      <c r="G139" s="89">
        <f>SUM(G136:G138)</f>
        <v>1</v>
      </c>
      <c r="H139" s="18">
        <f>F139/F135</f>
        <v>73.75</v>
      </c>
    </row>
    <row r="140" spans="2:8">
      <c r="B140" s="5">
        <f>B135+1</f>
        <v>28</v>
      </c>
      <c r="C140" s="5">
        <v>467</v>
      </c>
      <c r="D140" s="5">
        <v>3844</v>
      </c>
      <c r="E140" s="1" t="s">
        <v>41</v>
      </c>
      <c r="F140" s="18">
        <v>3200</v>
      </c>
      <c r="G140" s="89"/>
      <c r="H140" s="18"/>
    </row>
    <row r="141" spans="2:8">
      <c r="B141" s="5"/>
      <c r="C141" s="5">
        <v>467</v>
      </c>
      <c r="D141" s="5">
        <v>3844</v>
      </c>
      <c r="E141" s="1" t="s">
        <v>9</v>
      </c>
      <c r="F141" s="18">
        <v>150000</v>
      </c>
      <c r="G141" s="89">
        <f>F141/F144</f>
        <v>0.91968117719190678</v>
      </c>
      <c r="H141" s="18"/>
    </row>
    <row r="142" spans="2:8">
      <c r="B142" s="5"/>
      <c r="C142" s="5">
        <v>467</v>
      </c>
      <c r="D142" s="5">
        <v>3844</v>
      </c>
      <c r="E142" s="1" t="s">
        <v>10</v>
      </c>
      <c r="F142" s="18">
        <v>3900</v>
      </c>
      <c r="G142" s="89">
        <f>F142/F144</f>
        <v>2.3911710606989576E-2</v>
      </c>
      <c r="H142" s="18"/>
    </row>
    <row r="143" spans="2:8">
      <c r="B143" s="5"/>
      <c r="C143" s="5">
        <v>467</v>
      </c>
      <c r="D143" s="5">
        <v>3844</v>
      </c>
      <c r="E143" s="1" t="s">
        <v>11</v>
      </c>
      <c r="F143" s="18">
        <v>9200</v>
      </c>
      <c r="G143" s="89">
        <f>F143/F144</f>
        <v>5.6407112201103615E-2</v>
      </c>
      <c r="H143" s="18"/>
    </row>
    <row r="144" spans="2:8">
      <c r="B144" s="5"/>
      <c r="C144" s="5">
        <v>467</v>
      </c>
      <c r="D144" s="5">
        <v>3844</v>
      </c>
      <c r="E144" s="1" t="s">
        <v>37</v>
      </c>
      <c r="F144" s="18">
        <v>163100</v>
      </c>
      <c r="G144" s="89">
        <f>SUM(G141:G143)</f>
        <v>1</v>
      </c>
      <c r="H144" s="18">
        <f>F144/F140</f>
        <v>50.96875</v>
      </c>
    </row>
    <row r="145" spans="2:8">
      <c r="B145" s="5">
        <f>B140+1</f>
        <v>29</v>
      </c>
      <c r="C145" s="5">
        <v>467</v>
      </c>
      <c r="D145" s="5">
        <v>3845</v>
      </c>
      <c r="E145" s="1" t="s">
        <v>41</v>
      </c>
      <c r="F145" s="18">
        <v>110000</v>
      </c>
      <c r="G145" s="89"/>
      <c r="H145" s="18"/>
    </row>
    <row r="146" spans="2:8" s="36" customFormat="1">
      <c r="B146" s="5"/>
      <c r="C146" s="5">
        <v>467</v>
      </c>
      <c r="D146" s="5">
        <v>3845</v>
      </c>
      <c r="E146" s="1" t="s">
        <v>9</v>
      </c>
      <c r="F146" s="18">
        <v>3000000</v>
      </c>
      <c r="G146" s="89">
        <f>F146/F149</f>
        <v>0.96867936712948011</v>
      </c>
      <c r="H146" s="18"/>
    </row>
    <row r="147" spans="2:8" s="36" customFormat="1">
      <c r="B147" s="5"/>
      <c r="C147" s="5">
        <v>467</v>
      </c>
      <c r="D147" s="5">
        <v>3845</v>
      </c>
      <c r="E147" s="1" t="s">
        <v>10</v>
      </c>
      <c r="F147" s="18">
        <v>61000</v>
      </c>
      <c r="G147" s="89">
        <f>F147/F149</f>
        <v>1.9696480464966096E-2</v>
      </c>
      <c r="H147" s="18"/>
    </row>
    <row r="148" spans="2:8" s="36" customFormat="1">
      <c r="B148" s="5"/>
      <c r="C148" s="5">
        <v>467</v>
      </c>
      <c r="D148" s="5">
        <v>3845</v>
      </c>
      <c r="E148" s="1" t="s">
        <v>11</v>
      </c>
      <c r="F148" s="18">
        <v>36000</v>
      </c>
      <c r="G148" s="89">
        <f>F148/F149</f>
        <v>1.1624152405553761E-2</v>
      </c>
      <c r="H148" s="18"/>
    </row>
    <row r="149" spans="2:8" s="36" customFormat="1">
      <c r="B149" s="5"/>
      <c r="C149" s="5">
        <v>467</v>
      </c>
      <c r="D149" s="5">
        <v>3845</v>
      </c>
      <c r="E149" s="1" t="s">
        <v>37</v>
      </c>
      <c r="F149" s="18">
        <v>3097000</v>
      </c>
      <c r="G149" s="89">
        <f>SUM(G146:G148)</f>
        <v>1</v>
      </c>
      <c r="H149" s="18">
        <f>F149/F145</f>
        <v>28.154545454545456</v>
      </c>
    </row>
    <row r="150" spans="2:8" s="36" customFormat="1">
      <c r="B150" s="5">
        <f>B145+1</f>
        <v>30</v>
      </c>
      <c r="C150" s="5">
        <v>467</v>
      </c>
      <c r="D150" s="5">
        <v>3848</v>
      </c>
      <c r="E150" s="1" t="s">
        <v>41</v>
      </c>
      <c r="F150" s="18">
        <v>200</v>
      </c>
      <c r="G150" s="89"/>
      <c r="H150" s="18"/>
    </row>
    <row r="151" spans="2:8">
      <c r="B151" s="5"/>
      <c r="C151" s="5">
        <v>467</v>
      </c>
      <c r="D151" s="5">
        <v>3848</v>
      </c>
      <c r="E151" s="1" t="s">
        <v>9</v>
      </c>
      <c r="F151" s="18">
        <v>6200</v>
      </c>
      <c r="G151" s="89">
        <f>F151/F154</f>
        <v>0.88698140200286124</v>
      </c>
      <c r="H151" s="18"/>
    </row>
    <row r="152" spans="2:8">
      <c r="B152" s="5"/>
      <c r="C152" s="5">
        <v>467</v>
      </c>
      <c r="D152" s="5">
        <v>3848</v>
      </c>
      <c r="E152" s="1" t="s">
        <v>10</v>
      </c>
      <c r="F152" s="18">
        <v>250</v>
      </c>
      <c r="G152" s="89">
        <f>F152/F154</f>
        <v>3.5765379113018601E-2</v>
      </c>
      <c r="H152" s="18"/>
    </row>
    <row r="153" spans="2:8">
      <c r="B153" s="5"/>
      <c r="C153" s="5">
        <v>467</v>
      </c>
      <c r="D153" s="5">
        <v>3848</v>
      </c>
      <c r="E153" s="1" t="s">
        <v>11</v>
      </c>
      <c r="F153" s="18">
        <v>540</v>
      </c>
      <c r="G153" s="89">
        <f>F153/F154</f>
        <v>7.7253218884120178E-2</v>
      </c>
      <c r="H153" s="18"/>
    </row>
    <row r="154" spans="2:8">
      <c r="B154" s="5"/>
      <c r="C154" s="5">
        <v>467</v>
      </c>
      <c r="D154" s="5">
        <v>3848</v>
      </c>
      <c r="E154" s="1" t="s">
        <v>37</v>
      </c>
      <c r="F154" s="18">
        <v>6990</v>
      </c>
      <c r="G154" s="89">
        <f>SUM(G151:G153)</f>
        <v>1</v>
      </c>
      <c r="H154" s="18">
        <f>F154/F150</f>
        <v>34.950000000000003</v>
      </c>
    </row>
    <row r="155" spans="2:8">
      <c r="B155" s="5">
        <f>B150+1</f>
        <v>31</v>
      </c>
      <c r="C155" s="5">
        <v>468</v>
      </c>
      <c r="D155" s="5">
        <v>3856</v>
      </c>
      <c r="E155" s="1" t="s">
        <v>41</v>
      </c>
      <c r="F155" s="18">
        <v>2.9</v>
      </c>
      <c r="G155" s="89"/>
      <c r="H155" s="18"/>
    </row>
    <row r="156" spans="2:8">
      <c r="B156" s="5"/>
      <c r="C156" s="5">
        <v>468</v>
      </c>
      <c r="D156" s="5">
        <v>3856</v>
      </c>
      <c r="E156" s="1" t="s">
        <v>9</v>
      </c>
      <c r="F156" s="18">
        <v>9700</v>
      </c>
      <c r="G156" s="89">
        <f>F156/F159</f>
        <v>0.93629343629343631</v>
      </c>
      <c r="H156" s="18"/>
    </row>
    <row r="157" spans="2:8">
      <c r="B157" s="5"/>
      <c r="C157" s="5">
        <v>468</v>
      </c>
      <c r="D157" s="5">
        <v>3856</v>
      </c>
      <c r="E157" s="1" t="s">
        <v>10</v>
      </c>
      <c r="F157" s="18">
        <v>300</v>
      </c>
      <c r="G157" s="89">
        <f>F157/F159</f>
        <v>2.8957528957528959E-2</v>
      </c>
      <c r="H157" s="18"/>
    </row>
    <row r="158" spans="2:8">
      <c r="B158" s="5"/>
      <c r="C158" s="5">
        <v>468</v>
      </c>
      <c r="D158" s="5">
        <v>3856</v>
      </c>
      <c r="E158" s="1" t="s">
        <v>11</v>
      </c>
      <c r="F158" s="18">
        <v>360</v>
      </c>
      <c r="G158" s="89">
        <f>F158/F159</f>
        <v>3.4749034749034749E-2</v>
      </c>
      <c r="H158" s="18"/>
    </row>
    <row r="159" spans="2:8">
      <c r="B159" s="5"/>
      <c r="C159" s="5">
        <v>468</v>
      </c>
      <c r="D159" s="5">
        <v>3856</v>
      </c>
      <c r="E159" s="1" t="s">
        <v>37</v>
      </c>
      <c r="F159" s="18">
        <v>10360</v>
      </c>
      <c r="G159" s="89">
        <f>SUM(G156:G158)</f>
        <v>1</v>
      </c>
      <c r="H159" s="18">
        <f>F159/F155</f>
        <v>3572.4137931034484</v>
      </c>
    </row>
    <row r="160" spans="2:8">
      <c r="B160" s="5">
        <f>B155+1</f>
        <v>32</v>
      </c>
      <c r="C160" s="5">
        <v>468</v>
      </c>
      <c r="D160" s="5">
        <v>3857</v>
      </c>
      <c r="E160" s="1" t="s">
        <v>41</v>
      </c>
      <c r="F160" s="18">
        <v>2</v>
      </c>
      <c r="G160" s="89"/>
      <c r="H160" s="18"/>
    </row>
    <row r="161" spans="2:8">
      <c r="B161" s="5"/>
      <c r="C161" s="5">
        <v>468</v>
      </c>
      <c r="D161" s="5">
        <v>3857</v>
      </c>
      <c r="E161" s="1" t="s">
        <v>9</v>
      </c>
      <c r="F161" s="18">
        <v>4300</v>
      </c>
      <c r="G161" s="89">
        <f>F161/F164</f>
        <v>0.75438596491228072</v>
      </c>
      <c r="H161" s="18"/>
    </row>
    <row r="162" spans="2:8">
      <c r="B162" s="5"/>
      <c r="C162" s="5">
        <v>468</v>
      </c>
      <c r="D162" s="5">
        <v>3857</v>
      </c>
      <c r="E162" s="1" t="s">
        <v>10</v>
      </c>
      <c r="F162" s="18">
        <v>100</v>
      </c>
      <c r="G162" s="89">
        <f>F162/F164</f>
        <v>1.7543859649122806E-2</v>
      </c>
      <c r="H162" s="18"/>
    </row>
    <row r="163" spans="2:8">
      <c r="B163" s="5"/>
      <c r="C163" s="5">
        <v>468</v>
      </c>
      <c r="D163" s="5">
        <v>3857</v>
      </c>
      <c r="E163" s="1" t="s">
        <v>11</v>
      </c>
      <c r="F163" s="18">
        <v>1300</v>
      </c>
      <c r="G163" s="89">
        <f>F163/F164</f>
        <v>0.22807017543859648</v>
      </c>
      <c r="H163" s="18"/>
    </row>
    <row r="164" spans="2:8">
      <c r="B164" s="5"/>
      <c r="C164" s="5">
        <v>468</v>
      </c>
      <c r="D164" s="5">
        <v>3857</v>
      </c>
      <c r="E164" s="1" t="s">
        <v>37</v>
      </c>
      <c r="F164" s="18">
        <v>5700</v>
      </c>
      <c r="G164" s="89">
        <f>SUM(G161:G163)</f>
        <v>1</v>
      </c>
      <c r="H164" s="18">
        <f>F164/F160</f>
        <v>2850</v>
      </c>
    </row>
    <row r="165" spans="2:8">
      <c r="B165" s="5">
        <f>B160+1</f>
        <v>33</v>
      </c>
      <c r="C165" s="5">
        <v>469</v>
      </c>
      <c r="D165" s="5">
        <v>3861</v>
      </c>
      <c r="E165" s="1" t="s">
        <v>41</v>
      </c>
      <c r="F165" s="18">
        <v>7.9</v>
      </c>
      <c r="G165" s="89"/>
      <c r="H165" s="18"/>
    </row>
    <row r="166" spans="2:8">
      <c r="B166" s="5"/>
      <c r="C166" s="5">
        <v>469</v>
      </c>
      <c r="D166" s="5">
        <v>3861</v>
      </c>
      <c r="E166" s="1" t="s">
        <v>9</v>
      </c>
      <c r="F166" s="18">
        <v>5100</v>
      </c>
      <c r="G166" s="89">
        <f>F166/F169</f>
        <v>0.98265895953757221</v>
      </c>
      <c r="H166" s="18"/>
    </row>
    <row r="167" spans="2:8">
      <c r="B167" s="5"/>
      <c r="C167" s="5">
        <v>469</v>
      </c>
      <c r="D167" s="5">
        <v>3861</v>
      </c>
      <c r="E167" s="1" t="s">
        <v>10</v>
      </c>
      <c r="F167" s="18">
        <v>25</v>
      </c>
      <c r="G167" s="89">
        <f>F167/F169</f>
        <v>4.8169556840077067E-3</v>
      </c>
      <c r="H167" s="18"/>
    </row>
    <row r="168" spans="2:8">
      <c r="B168" s="5"/>
      <c r="C168" s="5">
        <v>469</v>
      </c>
      <c r="D168" s="5">
        <v>3861</v>
      </c>
      <c r="E168" s="1" t="s">
        <v>11</v>
      </c>
      <c r="F168" s="18">
        <v>65</v>
      </c>
      <c r="G168" s="89">
        <f>F168/F169</f>
        <v>1.2524084778420038E-2</v>
      </c>
      <c r="H168" s="18"/>
    </row>
    <row r="169" spans="2:8">
      <c r="B169" s="5"/>
      <c r="C169" s="5">
        <v>469</v>
      </c>
      <c r="D169" s="5">
        <v>3861</v>
      </c>
      <c r="E169" s="1" t="s">
        <v>37</v>
      </c>
      <c r="F169" s="18">
        <v>5190</v>
      </c>
      <c r="G169" s="89">
        <f>SUM(G166:G168)</f>
        <v>1</v>
      </c>
      <c r="H169" s="18">
        <f>F169/F165</f>
        <v>656.96202531645565</v>
      </c>
    </row>
    <row r="170" spans="2:8">
      <c r="B170" s="5">
        <f>B165+1</f>
        <v>34</v>
      </c>
      <c r="C170" s="5">
        <v>469</v>
      </c>
      <c r="D170" s="5">
        <v>3863</v>
      </c>
      <c r="E170" s="1" t="s">
        <v>41</v>
      </c>
      <c r="F170" s="18">
        <v>8</v>
      </c>
      <c r="G170" s="89"/>
      <c r="H170" s="18"/>
    </row>
    <row r="171" spans="2:8">
      <c r="B171" s="5"/>
      <c r="C171" s="5">
        <v>469</v>
      </c>
      <c r="D171" s="5">
        <v>3863</v>
      </c>
      <c r="E171" s="1" t="s">
        <v>9</v>
      </c>
      <c r="F171" s="18">
        <v>1000</v>
      </c>
      <c r="G171" s="89">
        <f>F171/F174</f>
        <v>0.73046018991964934</v>
      </c>
      <c r="H171" s="18"/>
    </row>
    <row r="172" spans="2:8">
      <c r="B172" s="5"/>
      <c r="C172" s="5">
        <v>469</v>
      </c>
      <c r="D172" s="5">
        <v>3863</v>
      </c>
      <c r="E172" s="1" t="s">
        <v>10</v>
      </c>
      <c r="F172" s="18">
        <v>99</v>
      </c>
      <c r="G172" s="89">
        <f>F172/F174</f>
        <v>7.2315558802045293E-2</v>
      </c>
      <c r="H172" s="18"/>
    </row>
    <row r="173" spans="2:8">
      <c r="B173" s="5"/>
      <c r="C173" s="5">
        <v>469</v>
      </c>
      <c r="D173" s="5">
        <v>3863</v>
      </c>
      <c r="E173" s="1" t="s">
        <v>11</v>
      </c>
      <c r="F173" s="18">
        <v>270</v>
      </c>
      <c r="G173" s="89">
        <f>F173/F174</f>
        <v>0.19722425127830534</v>
      </c>
      <c r="H173" s="18"/>
    </row>
    <row r="174" spans="2:8">
      <c r="B174" s="5"/>
      <c r="C174" s="5">
        <v>469</v>
      </c>
      <c r="D174" s="5">
        <v>3863</v>
      </c>
      <c r="E174" s="1" t="s">
        <v>37</v>
      </c>
      <c r="F174" s="18">
        <v>1369</v>
      </c>
      <c r="G174" s="89">
        <f>SUM(G171:G173)</f>
        <v>1</v>
      </c>
      <c r="H174" s="18">
        <f>F174/F170</f>
        <v>171.125</v>
      </c>
    </row>
    <row r="175" spans="2:8">
      <c r="B175" s="5">
        <f>B170+1</f>
        <v>35</v>
      </c>
      <c r="C175" s="5">
        <v>469</v>
      </c>
      <c r="D175" s="5">
        <v>3864</v>
      </c>
      <c r="E175" s="1" t="s">
        <v>41</v>
      </c>
      <c r="F175" s="18">
        <v>6.5</v>
      </c>
      <c r="G175" s="89"/>
      <c r="H175" s="18"/>
    </row>
    <row r="176" spans="2:8">
      <c r="B176" s="5"/>
      <c r="C176" s="5">
        <v>469</v>
      </c>
      <c r="D176" s="5">
        <v>3864</v>
      </c>
      <c r="E176" s="1" t="s">
        <v>9</v>
      </c>
      <c r="F176" s="18">
        <v>900</v>
      </c>
      <c r="G176" s="89">
        <f>F176/F179</f>
        <v>0.46153846153846156</v>
      </c>
      <c r="H176" s="18"/>
    </row>
    <row r="177" spans="2:8">
      <c r="B177" s="5"/>
      <c r="C177" s="5">
        <v>469</v>
      </c>
      <c r="D177" s="5">
        <v>3864</v>
      </c>
      <c r="E177" s="1" t="s">
        <v>10</v>
      </c>
      <c r="F177" s="18">
        <v>300</v>
      </c>
      <c r="G177" s="89">
        <f>F177/F179</f>
        <v>0.15384615384615385</v>
      </c>
      <c r="H177" s="18"/>
    </row>
    <row r="178" spans="2:8">
      <c r="B178" s="5"/>
      <c r="C178" s="5">
        <v>469</v>
      </c>
      <c r="D178" s="5">
        <v>3864</v>
      </c>
      <c r="E178" s="1" t="s">
        <v>11</v>
      </c>
      <c r="F178" s="18">
        <v>750</v>
      </c>
      <c r="G178" s="89">
        <f>F178/F179</f>
        <v>0.38461538461538464</v>
      </c>
      <c r="H178" s="18"/>
    </row>
    <row r="179" spans="2:8">
      <c r="B179" s="5"/>
      <c r="C179" s="5">
        <v>469</v>
      </c>
      <c r="D179" s="5">
        <v>3864</v>
      </c>
      <c r="E179" s="1" t="s">
        <v>37</v>
      </c>
      <c r="F179" s="18">
        <v>1950</v>
      </c>
      <c r="G179" s="89">
        <f>SUM(G176:G178)</f>
        <v>1</v>
      </c>
      <c r="H179" s="18">
        <f>F179/F175</f>
        <v>300</v>
      </c>
    </row>
  </sheetData>
  <sheetProtection password="CDE0" sheet="1" objects="1" scenarios="1"/>
  <mergeCells count="1">
    <mergeCell ref="B2:G2"/>
  </mergeCells>
  <printOptions horizontalCentered="1"/>
  <pageMargins left="0.7" right="0.7" top="0.75" bottom="0.75" header="0.3" footer="0.3"/>
  <pageSetup scale="79" fitToHeight="10" orientation="portrait" horizontalDpi="200" verticalDpi="200" copies="0" r:id="rId1"/>
  <headerFooter>
    <oddFooter>&amp;CPage &amp;P of &amp;N&amp;RBrewer et al. 2013</oddFooter>
  </headerFooter>
</worksheet>
</file>

<file path=xl/worksheets/sheet5.xml><?xml version="1.0" encoding="utf-8"?>
<worksheet xmlns="http://schemas.openxmlformats.org/spreadsheetml/2006/main" xmlns:r="http://schemas.openxmlformats.org/officeDocument/2006/relationships">
  <sheetPr>
    <pageSetUpPr fitToPage="1"/>
  </sheetPr>
  <dimension ref="B2:K14"/>
  <sheetViews>
    <sheetView workbookViewId="0">
      <selection activeCell="B3" sqref="B3"/>
    </sheetView>
  </sheetViews>
  <sheetFormatPr defaultRowHeight="15.75"/>
  <cols>
    <col min="1" max="1" width="9.140625" style="74"/>
    <col min="2" max="2" width="36.28515625" style="74" customWidth="1"/>
    <col min="3" max="16384" width="9.140625" style="74"/>
  </cols>
  <sheetData>
    <row r="2" spans="2:11" s="1" customFormat="1" ht="54" customHeight="1">
      <c r="B2" s="96" t="s">
        <v>43</v>
      </c>
      <c r="C2" s="95"/>
      <c r="D2" s="95"/>
      <c r="E2" s="86"/>
      <c r="F2" s="86"/>
      <c r="G2" s="86"/>
    </row>
    <row r="3" spans="2:11" s="36" customFormat="1" ht="16.5" thickBot="1">
      <c r="B3" s="82" t="s">
        <v>31</v>
      </c>
      <c r="C3" s="83"/>
      <c r="D3" s="83"/>
      <c r="E3" s="37"/>
      <c r="F3" s="54"/>
      <c r="G3" s="54"/>
      <c r="H3" s="61"/>
      <c r="I3" s="28"/>
      <c r="K3" s="37"/>
    </row>
    <row r="4" spans="2:11" ht="32.25" thickTop="1">
      <c r="B4" s="7" t="s">
        <v>12</v>
      </c>
      <c r="C4" s="8" t="s">
        <v>13</v>
      </c>
      <c r="D4" s="9" t="s">
        <v>32</v>
      </c>
      <c r="E4" s="84"/>
      <c r="F4" s="85"/>
      <c r="G4" s="85"/>
    </row>
    <row r="5" spans="2:11">
      <c r="B5" s="11" t="s">
        <v>9</v>
      </c>
      <c r="C5" s="87">
        <f>AVERAGE('Carbon Range Data'!G6,'Carbon Range Data'!G11,'Carbon Range Data'!G16,'Carbon Range Data'!G21,'Carbon Range Data'!G26,'Carbon Range Data'!G31,'Carbon Range Data'!G36,'Carbon Range Data'!G41,'Carbon Range Data'!G46,'Carbon Range Data'!G51,'Carbon Range Data'!G56,'Carbon Range Data'!G61,'Carbon Range Data'!G66,'Carbon Range Data'!G71,'Carbon Range Data'!G76,'Carbon Range Data'!G81,'Carbon Range Data'!G86,'Carbon Range Data'!G91,'Carbon Range Data'!G96,'Carbon Range Data'!G101,'Carbon Range Data'!G106,'Carbon Range Data'!G111,'Carbon Range Data'!G116,'Carbon Range Data'!G121,'Carbon Range Data'!G126,'Carbon Range Data'!G131,'Carbon Range Data'!G136,'Carbon Range Data'!G141,'Carbon Range Data'!G146,'Carbon Range Data'!G151,'Carbon Range Data'!G156,'Carbon Range Data'!G161,'Carbon Range Data'!G166,'Carbon Range Data'!G171,'Carbon Range Data'!G176)</f>
        <v>0.77345622079972787</v>
      </c>
      <c r="D5" s="12">
        <v>600</v>
      </c>
    </row>
    <row r="6" spans="2:11">
      <c r="B6" s="11" t="s">
        <v>11</v>
      </c>
      <c r="C6" s="87">
        <f>AVERAGE('Carbon Range Data'!G7,'Carbon Range Data'!G12,'Carbon Range Data'!G17,'Carbon Range Data'!G22,'Carbon Range Data'!G27,'Carbon Range Data'!G32,'Carbon Range Data'!G37,'Carbon Range Data'!G42,'Carbon Range Data'!G47,'Carbon Range Data'!G52,'Carbon Range Data'!G57,'Carbon Range Data'!G62,'Carbon Range Data'!G67,'Carbon Range Data'!G72,'Carbon Range Data'!G77,'Carbon Range Data'!G82,'Carbon Range Data'!G87,'Carbon Range Data'!G92,'Carbon Range Data'!G97,'Carbon Range Data'!G102,'Carbon Range Data'!G107,'Carbon Range Data'!G112,'Carbon Range Data'!G117,'Carbon Range Data'!G122,'Carbon Range Data'!G127,'Carbon Range Data'!G132,'Carbon Range Data'!G137,'Carbon Range Data'!G142,'Carbon Range Data'!G147,'Carbon Range Data'!G152,'Carbon Range Data'!G157,'Carbon Range Data'!G162,'Carbon Range Data'!G167,'Carbon Range Data'!G172,'Carbon Range Data'!G177)</f>
        <v>7.259905502081905E-2</v>
      </c>
      <c r="D6" s="12">
        <v>100</v>
      </c>
    </row>
    <row r="7" spans="2:11">
      <c r="B7" s="13" t="s">
        <v>10</v>
      </c>
      <c r="C7" s="88">
        <f>AVERAGE('Carbon Range Data'!G8,'Carbon Range Data'!G13,'Carbon Range Data'!G18,'Carbon Range Data'!G23,'Carbon Range Data'!G28,'Carbon Range Data'!G33,'Carbon Range Data'!G38,'Carbon Range Data'!G43,'Carbon Range Data'!G48,'Carbon Range Data'!G53,'Carbon Range Data'!G58,'Carbon Range Data'!G63,'Carbon Range Data'!G68,'Carbon Range Data'!G73,'Carbon Range Data'!G78,'Carbon Range Data'!G83,'Carbon Range Data'!G88,'Carbon Range Data'!G93,'Carbon Range Data'!G98,'Carbon Range Data'!G103,'Carbon Range Data'!G108,'Carbon Range Data'!G113,'Carbon Range Data'!G118,'Carbon Range Data'!G123,'Carbon Range Data'!G128,'Carbon Range Data'!G133,'Carbon Range Data'!G138,'Carbon Range Data'!G143,'Carbon Range Data'!G148,'Carbon Range Data'!G153,'Carbon Range Data'!G158,'Carbon Range Data'!G163,'Carbon Range Data'!G168,'Carbon Range Data'!G173,'Carbon Range Data'!G178)</f>
        <v>0.15394472417945332</v>
      </c>
      <c r="D7" s="14">
        <v>100</v>
      </c>
    </row>
    <row r="8" spans="2:11" ht="16.5" thickBot="1">
      <c r="B8" s="15"/>
      <c r="C8" s="16" t="s">
        <v>14</v>
      </c>
      <c r="D8" s="17">
        <f>1/((C5/D5)+(C6/D7)+(C7/D6))</f>
        <v>281.33102825925204</v>
      </c>
    </row>
    <row r="9" spans="2:11" ht="17.25" thickTop="1" thickBot="1">
      <c r="B9" s="36"/>
      <c r="C9" s="72"/>
      <c r="D9" s="73"/>
    </row>
    <row r="10" spans="2:11" ht="16.5" thickTop="1">
      <c r="B10" s="77" t="s">
        <v>34</v>
      </c>
      <c r="C10" s="9" t="s">
        <v>33</v>
      </c>
    </row>
    <row r="11" spans="2:11">
      <c r="B11" s="76" t="s">
        <v>35</v>
      </c>
      <c r="C11" s="78">
        <v>290</v>
      </c>
    </row>
    <row r="12" spans="2:11" ht="18.75">
      <c r="B12" s="79" t="s">
        <v>36</v>
      </c>
      <c r="C12" s="80">
        <v>0.31</v>
      </c>
    </row>
    <row r="13" spans="2:11" ht="16.5" thickBot="1">
      <c r="B13" s="75" t="s">
        <v>15</v>
      </c>
      <c r="C13" s="81">
        <f>C11/C12</f>
        <v>935.48387096774195</v>
      </c>
    </row>
    <row r="14" spans="2:11" ht="16.5" thickTop="1"/>
  </sheetData>
  <sheetProtection password="CDE0" sheet="1" objects="1" scenarios="1"/>
  <mergeCells count="1">
    <mergeCell ref="B2:D2"/>
  </mergeCells>
  <printOptions horizontalCentered="1"/>
  <pageMargins left="0.7" right="0.7" top="0.75" bottom="0.75" header="0.3" footer="0.3"/>
  <pageSetup orientation="portrait" horizontalDpi="200" verticalDpi="200"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TPH-B Ratios Unsorted</vt:lpstr>
      <vt:lpstr>TPH-B Ratios Sorted</vt:lpstr>
      <vt:lpstr>TPH-B Summary Stats</vt:lpstr>
      <vt:lpstr>Carbon Range Data</vt:lpstr>
      <vt:lpstr>Carbon Range Summary Stats</vt:lpstr>
      <vt:lpstr>'Carbon Range Data'!Print_Area</vt:lpstr>
      <vt:lpstr>'Carbon Range Summary Stats'!Print_Area</vt:lpstr>
      <vt:lpstr>'TPH-B Ratios Unsorted'!Print_Area</vt:lpstr>
      <vt:lpstr>'TPH-B Summary Stats'!Print_Area</vt:lpstr>
      <vt:lpstr>'Carbon Range Data'!Print_Titles</vt:lpstr>
      <vt:lpstr>'TPH-B Ratios Sorted'!Print_Titles</vt:lpstr>
      <vt:lpstr>'TPH-B Ratios Unsorted'!Print_Titles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rbrewer</dc:creator>
  <cp:lastModifiedBy>mdpi-xjy</cp:lastModifiedBy>
  <cp:lastPrinted>2013-03-23T20:20:00Z</cp:lastPrinted>
  <dcterms:created xsi:type="dcterms:W3CDTF">2013-03-17T01:20:33Z</dcterms:created>
  <dcterms:modified xsi:type="dcterms:W3CDTF">2013-04-16T05:59:18Z</dcterms:modified>
</cp:coreProperties>
</file>